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75" windowHeight="4275" tabRatio="456" activeTab="0"/>
  </bookViews>
  <sheets>
    <sheet name="Результаты" sheetId="1" r:id="rId1"/>
    <sheet name="Расчет" sheetId="2" r:id="rId2"/>
    <sheet name="АнализЗадания" sheetId="3" r:id="rId3"/>
    <sheet name="АнализВыполнение" sheetId="4" r:id="rId4"/>
    <sheet name="Содержание" sheetId="5" r:id="rId5"/>
  </sheets>
  <externalReferences>
    <externalReference r:id="rId8"/>
  </externalReferences>
  <definedNames>
    <definedName name="S1_FName1" hidden="1">'[1]XLR_NoRangeSheet'!$H$6</definedName>
    <definedName name="S1_FName10" hidden="1">'[1]XLR_NoRangeSheet'!$Q$6</definedName>
    <definedName name="S1_FName11" hidden="1">'[1]XLR_NoRangeSheet'!$R$6</definedName>
    <definedName name="S1_FName12" hidden="1">'[1]XLR_NoRangeSheet'!$S$6</definedName>
    <definedName name="S1_FName13" hidden="1">'[1]XLR_NoRangeSheet'!$T$6</definedName>
    <definedName name="S1_FName14" hidden="1">'[1]XLR_NoRangeSheet'!$U$6</definedName>
    <definedName name="S1_FName2" hidden="1">'[1]XLR_NoRangeSheet'!$I$6</definedName>
    <definedName name="S1_FName3" hidden="1">'[1]XLR_NoRangeSheet'!$J$6</definedName>
    <definedName name="S1_FName4" hidden="1">'[1]XLR_NoRangeSheet'!$K$6</definedName>
    <definedName name="S1_FName5" hidden="1">'[1]XLR_NoRangeSheet'!$L$6</definedName>
    <definedName name="S1_FName6" hidden="1">'[1]XLR_NoRangeSheet'!$M$6</definedName>
  </definedNames>
  <calcPr fullCalcOnLoad="1"/>
</workbook>
</file>

<file path=xl/sharedStrings.xml><?xml version="1.0" encoding="utf-8"?>
<sst xmlns="http://schemas.openxmlformats.org/spreadsheetml/2006/main" count="446" uniqueCount="204">
  <si>
    <t>Всего учащихся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</si>
  <si>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</si>
  <si>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</si>
  <si>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</si>
  <si>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</si>
  <si>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</si>
  <si>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</si>
  <si>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</si>
  <si>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</si>
  <si>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</si>
  <si>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</si>
  <si>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B1</t>
  </si>
  <si>
    <t>B2</t>
  </si>
  <si>
    <t>B3</t>
  </si>
  <si>
    <t>B4</t>
  </si>
  <si>
    <t>B5</t>
  </si>
  <si>
    <t>B6</t>
  </si>
  <si>
    <t>B7</t>
  </si>
  <si>
    <t>B8</t>
  </si>
  <si>
    <t>C1</t>
  </si>
  <si>
    <t>C2</t>
  </si>
  <si>
    <t>C3</t>
  </si>
  <si>
    <t>C4</t>
  </si>
  <si>
    <t>% выполнения</t>
  </si>
  <si>
    <t>Задания</t>
  </si>
  <si>
    <t>Фамилия</t>
  </si>
  <si>
    <t>Имя</t>
  </si>
  <si>
    <t>Отчество</t>
  </si>
  <si>
    <t>Сер</t>
  </si>
  <si>
    <t>Номер</t>
  </si>
  <si>
    <t>А</t>
  </si>
  <si>
    <t>В</t>
  </si>
  <si>
    <t>С</t>
  </si>
  <si>
    <t>С1</t>
  </si>
  <si>
    <t>С2</t>
  </si>
  <si>
    <t>С3</t>
  </si>
  <si>
    <t>С4</t>
  </si>
  <si>
    <t>Результаты выполнения заданий ЕГЭ</t>
  </si>
  <si>
    <t>A11</t>
  </si>
  <si>
    <t>A12</t>
  </si>
  <si>
    <t>A13</t>
  </si>
  <si>
    <t>A14</t>
  </si>
  <si>
    <t>A15</t>
  </si>
  <si>
    <t>A16</t>
  </si>
  <si>
    <t>A17</t>
  </si>
  <si>
    <t>A18</t>
  </si>
  <si>
    <t>Знания о методах измерения количества информации</t>
  </si>
  <si>
    <t>Умение подсчитывать информационный объем сообщения</t>
  </si>
  <si>
    <t>Знания о системах счисления и двоичном представлении информации в памяти компьютера</t>
  </si>
  <si>
    <t>Умения выполнять арифметические операции в двоичной, восьмеричной и шестнадцатеричной системах счисления</t>
  </si>
  <si>
    <t xml:space="preserve">Работа с массивами (заполнение, считывание, поиск, сортировка, массовые операции и др.) </t>
  </si>
  <si>
    <t>Знание основных понятий и законов математической логики</t>
  </si>
  <si>
    <t>Умения строить и преобразовывать логические выражения</t>
  </si>
  <si>
    <t>Умения строить таблицы истинности и логические схемы</t>
  </si>
  <si>
    <t>Умение представлять и считывать данные в разных типах информационных моделей (схемы, карты, таблицы, графики и формулы).</t>
  </si>
  <si>
    <t>Умение кодировать и декодировать информацию</t>
  </si>
  <si>
    <t>Формальное исполнение алгоритма, записанного на естественном языке</t>
  </si>
  <si>
    <t>Знания о файловой системе организации данных</t>
  </si>
  <si>
    <t>Знание технологии хранения, поиска и сортировки информации в базах данных</t>
  </si>
  <si>
    <t>Знание технологии обработки графической информации</t>
  </si>
  <si>
    <t>Знание технологии обработки информации в электронных таблицах</t>
  </si>
  <si>
    <t>Знания о визуализации данных с помощью диаграмм и графиков</t>
  </si>
  <si>
    <t>Умение строить и преобразовывать логические выражения</t>
  </si>
  <si>
    <t>Умение определять скорость передачи информации при заданной пропускной способности канала</t>
  </si>
  <si>
    <t>Умение исполнять алгоритм, записанный на естественном языке</t>
  </si>
  <si>
    <t>Знание базовых принципов организации и функционирования компьютерных сетей, адресации в сети</t>
  </si>
  <si>
    <t>Умение осуществлять поиск информации в Интернет</t>
  </si>
  <si>
    <t xml:space="preserve">Умение прочесть фрагмент программы  на языке программирования и исправить допущенные ошибки </t>
  </si>
  <si>
    <t>Умение построить дерево игры по заданному алгоритму и обосновать выигрышную стратегию</t>
  </si>
  <si>
    <t>Умения создавать собственные программы (30-50 строк) для решения задач средней сложности</t>
  </si>
  <si>
    <t>Знание и умение использовать основные алгоритмические конструкции: следование, ветвление, цикл</t>
  </si>
  <si>
    <t>B9</t>
  </si>
  <si>
    <t>B10</t>
  </si>
  <si>
    <t>Умение исполнить алгоритм для конкретного исполнителя с фиксированным набором команд</t>
  </si>
  <si>
    <t>Умение исполнять алгоритм в среде фомального исполнителя</t>
  </si>
  <si>
    <t>Задание</t>
  </si>
  <si>
    <t>Сложность</t>
  </si>
  <si>
    <t xml:space="preserve">Макс. балл </t>
  </si>
  <si>
    <t>Воспроизведение представлений или знаний</t>
  </si>
  <si>
    <t>А1</t>
  </si>
  <si>
    <t>Б</t>
  </si>
  <si>
    <t>А3</t>
  </si>
  <si>
    <t>Применение знаний и умений в стандартной ситуации</t>
  </si>
  <si>
    <t>А4</t>
  </si>
  <si>
    <t>А11</t>
  </si>
  <si>
    <t>В1</t>
  </si>
  <si>
    <t>Применение знаний и умений в новой ситуации</t>
  </si>
  <si>
    <t>А2</t>
  </si>
  <si>
    <t>П</t>
  </si>
  <si>
    <t>В3</t>
  </si>
  <si>
    <t>В7</t>
  </si>
  <si>
    <t>А5</t>
  </si>
  <si>
    <t>А12</t>
  </si>
  <si>
    <t>В2</t>
  </si>
  <si>
    <t>В5</t>
  </si>
  <si>
    <t>Работа с массивами (заполнение, считывание, поиск, сортировка, массовые операции и др.)</t>
  </si>
  <si>
    <t>А6</t>
  </si>
  <si>
    <t>В8</t>
  </si>
  <si>
    <t>А18</t>
  </si>
  <si>
    <t>Логические выражения и их преобразование.</t>
  </si>
  <si>
    <t>А8</t>
  </si>
  <si>
    <t>Построение таблиц истинности логических выражений.</t>
  </si>
  <si>
    <t>А9</t>
  </si>
  <si>
    <t>А7</t>
  </si>
  <si>
    <t>В6</t>
  </si>
  <si>
    <t>В4</t>
  </si>
  <si>
    <t>Умение представлять и считывать данные в разных типах информационных моделей (схемы, карты, таблицы, графики и формулы)</t>
  </si>
  <si>
    <t>А10</t>
  </si>
  <si>
    <t>А13</t>
  </si>
  <si>
    <t>А15</t>
  </si>
  <si>
    <t>А16</t>
  </si>
  <si>
    <t>А17</t>
  </si>
  <si>
    <t>А14</t>
  </si>
  <si>
    <t>Телекоммуникационные технологии</t>
  </si>
  <si>
    <t>В9</t>
  </si>
  <si>
    <t>В10</t>
  </si>
  <si>
    <t>Умение прочесть фрагмент программы на языке программирования и исправить допущенные ошибки</t>
  </si>
  <si>
    <t>Умения создавать собственные программы (30–50 строк) для решения задач средней сложности</t>
  </si>
  <si>
    <t>Раздел</t>
  </si>
  <si>
    <t>Ср. % вып.</t>
  </si>
  <si>
    <t>Кол. заданий</t>
  </si>
  <si>
    <t>Типы заданий</t>
  </si>
  <si>
    <t>Базовый</t>
  </si>
  <si>
    <t>Повышенный</t>
  </si>
  <si>
    <t>Высокий</t>
  </si>
  <si>
    <t>Позиционные системы счисления</t>
  </si>
  <si>
    <t>Системы счисления</t>
  </si>
  <si>
    <t>Информация и информационные процессы</t>
  </si>
  <si>
    <t>Проверяемые элементы содержания по Кодификатору КИМ</t>
  </si>
  <si>
    <t>Требования к уровню подготовки выпускников</t>
  </si>
  <si>
    <t>Строить модели объектов, систем и процессов. Записывать алгоритмы на естественном языке и в виде блок-схем</t>
  </si>
  <si>
    <t>Виды проверяемой деятельности</t>
  </si>
  <si>
    <t>Дискретное (цифровое) представление текстовой, графической, звуковой информации и видеоинформации. Единицы измерения количества информации.</t>
  </si>
  <si>
    <t>Информация и ее кодирование</t>
  </si>
  <si>
    <t>Содержание</t>
  </si>
  <si>
    <t>Оценивать объем памяти, необходимый для хранения информации</t>
  </si>
  <si>
    <t xml:space="preserve">Кодирование текстовой информации. Кодировка ASCII. Основные кодировки кириллицы. </t>
  </si>
  <si>
    <t>Арифметические операции в двоичной системе</t>
  </si>
  <si>
    <t>Использовать готовые модели, оценивать их соответствие реальному объекту и целям моделирования.</t>
  </si>
  <si>
    <t>Использование переменных. Операции над переменными различных типов в языке программирования</t>
  </si>
  <si>
    <t>Типы данных.</t>
  </si>
  <si>
    <t>Языки программирования</t>
  </si>
  <si>
    <t>Читать и отлаживать программы на языке программирования</t>
  </si>
  <si>
    <t>Цепочки (конечные последовательности), деревья, списки, графы, матрицы (массивы), псевдослучайные последовательности. Сортировка.</t>
  </si>
  <si>
    <t>Логика и алгоритмы</t>
  </si>
  <si>
    <t>Высказывания, логические операции, кванторы, истинность высказывания.</t>
  </si>
  <si>
    <t>Вычислять логическое значение сложного высказывания по известным значениям элементарных высказываний</t>
  </si>
  <si>
    <t>Строить модели объектов, систем и процессов в виде таблицы истинности для логического высказывания</t>
  </si>
  <si>
    <t>Описание (модель) реального объекта и процесса, соответствие описания объекту и целям описания. Схемы, таблицы, графики, формулы как описания.</t>
  </si>
  <si>
    <t>Моделирование</t>
  </si>
  <si>
    <t>Интерпретировать результаты, получаемые в ходе моделирования реальных процессов</t>
  </si>
  <si>
    <t>Процесс передачи информации, источник и приемник информации. Сигнал, кодирование и декодирование. Искажение информации.</t>
  </si>
  <si>
    <t>Формализация понятия алгоритма.</t>
  </si>
  <si>
    <t>Элементы теории алгоритмов</t>
  </si>
  <si>
    <t>Операционные системы. Понятие о системном администрировании.</t>
  </si>
  <si>
    <t>Средства ИКТ</t>
  </si>
  <si>
    <t>Архитектура компьютеров и компьютерных сетей.</t>
  </si>
  <si>
    <t>Создавать и использовать структуры хранения данных</t>
  </si>
  <si>
    <t>Системы управления базами данных. Организация баз данных.</t>
  </si>
  <si>
    <t>Технологии поиска и хранения информации</t>
  </si>
  <si>
    <t>Форматы графических и звуковых объектов.</t>
  </si>
  <si>
    <t>Технология создания и обработки графической и мультимедийной информации</t>
  </si>
  <si>
    <t>Использовать компьютер для обработки графических изображений и видео</t>
  </si>
  <si>
    <t>Математическая обработка статистических данных</t>
  </si>
  <si>
    <t>Проводить вычисления в электронных таблицах</t>
  </si>
  <si>
    <t>Обработка числовой информации</t>
  </si>
  <si>
    <t>Использование инструментов решения статистических и расчетно-графических задач.</t>
  </si>
  <si>
    <t>Представлять и анализировать табличную информацию в виде графиков и диаграмм</t>
  </si>
  <si>
    <t>Построение алгоритмов и практические вычисления.</t>
  </si>
  <si>
    <t>Специальное программное обеспечение средств телекоммуникационных технологий.</t>
  </si>
  <si>
    <t>Знание позиционных систем счисления</t>
  </si>
  <si>
    <t>Умение исполнять алгоритм в среде формального исполнителя</t>
  </si>
  <si>
    <t>Скорость передачи информации и пропускная способность канала передачи.</t>
  </si>
  <si>
    <t>Оценивать скорость передачи и обработки информации</t>
  </si>
  <si>
    <t>Основные конструкции языка программирования. Система программирования.</t>
  </si>
  <si>
    <t>Умения написать короткую (10 - 15 строк) простую программу (например, обработки массива) на языке программирования или записать алгоритм на естественном языке</t>
  </si>
  <si>
    <t>Основные этапы разработки программ. Разбиение задачи на подзадачи. Построение алгоритмов и практические вычисления.</t>
  </si>
  <si>
    <t>Языки программирования. Элементы теории алгоритмов</t>
  </si>
  <si>
    <t>Выигрышные стратегии.</t>
  </si>
  <si>
    <t>Создавать программы на языке программирования по их описанию. Строить модели объектов, систем и процессов. Записывать алгоритмы на естественном языке и в виде блок-схем</t>
  </si>
  <si>
    <t>По Спецификации КИМ</t>
  </si>
  <si>
    <t>Блок</t>
  </si>
  <si>
    <t>Расчеты к анализу выполнения заданий ЕГЭ</t>
  </si>
  <si>
    <t>Содержание КИМ ЕГЭ</t>
  </si>
  <si>
    <t>Блоки</t>
  </si>
  <si>
    <t>№</t>
  </si>
  <si>
    <t>Первичный бал</t>
  </si>
  <si>
    <t>Балл</t>
  </si>
  <si>
    <t>Уровень сложности заданий:</t>
  </si>
  <si>
    <t>Макс. баллы за выполнение задания:</t>
  </si>
  <si>
    <t>Уровень сложности заданий</t>
  </si>
  <si>
    <t>Умения и виды деятельности</t>
  </si>
  <si>
    <t>Средний балл</t>
  </si>
  <si>
    <t>Колич. учащихся с баллами выше минимального (41 балл)</t>
  </si>
  <si>
    <t>Колич. учащихся с баллами ниже минимального (41 балл)</t>
  </si>
  <si>
    <t>Колич. учащихся с баллами 41-50</t>
  </si>
  <si>
    <t>Колич. учащихся с баллами 51-60</t>
  </si>
  <si>
    <t>Колич. учащихся с баллами 61-70</t>
  </si>
  <si>
    <t>Колич. учащихся с баллами 71-80</t>
  </si>
  <si>
    <t>Диаграмма к анализу выполнения ЕГЭ по заданиям</t>
  </si>
  <si>
    <t>Диаграммы к анализу выполнения ЕГЭ</t>
  </si>
  <si>
    <t>Проверяемые знания и умения</t>
  </si>
  <si>
    <t>Колич. учащихся с баллами 81-90</t>
  </si>
  <si>
    <t>Колич. учащихся с баллами 91-100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</si>
</sst>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.75"/>
      <name val="Arial Cyr"/>
      <family val="0"/>
    </font>
    <font>
      <sz val="10"/>
      <color indexed="18"/>
      <name val="Arial Cyr"/>
      <family val="0"/>
    </font>
    <font>
      <b/>
      <sz val="10"/>
      <color indexed="18"/>
      <name val="Arial Cyr"/>
      <family val="0"/>
    </font>
    <font>
      <b/>
      <sz val="8.7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9"/>
      <color indexed="18"/>
      <name val="Arial Cyr"/>
      <family val="0"/>
    </font>
    <font>
      <sz val="9"/>
      <name val="Arial Cyr"/>
      <family val="0"/>
    </font>
    <font>
      <sz val="10"/>
      <color indexed="12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i/>
      <sz val="8"/>
      <name val="Arial Cyr"/>
      <family val="0"/>
    </font>
    <font>
      <sz val="8"/>
      <name val="Arial"/>
      <family val="2"/>
    </font>
    <font>
      <sz val="9"/>
      <color indexed="12"/>
      <name val="Arial Cyr"/>
      <family val="0"/>
    </font>
    <font>
      <i/>
      <sz val="9"/>
      <name val="Arial Cyr"/>
      <family val="0"/>
    </font>
    <font>
      <sz val="7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3" borderId="1" xfId="0" applyFont="1" applyFill="1" applyBorder="1" applyAlignment="1">
      <alignment/>
    </xf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3" borderId="1" xfId="0" applyFont="1" applyFill="1" applyBorder="1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vertical="top"/>
    </xf>
    <xf numFmtId="0" fontId="0" fillId="0" borderId="1" xfId="0" applyNumberFormat="1" applyBorder="1" applyAlignment="1">
      <alignment horizontal="left"/>
    </xf>
    <xf numFmtId="0" fontId="8" fillId="0" borderId="0" xfId="15" applyBorder="1" applyAlignment="1">
      <alignment vertical="top"/>
    </xf>
    <xf numFmtId="0" fontId="8" fillId="0" borderId="0" xfId="15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 horizontal="center"/>
    </xf>
    <xf numFmtId="0" fontId="12" fillId="2" borderId="0" xfId="0" applyFont="1" applyFill="1" applyAlignment="1">
      <alignment horizontal="right"/>
    </xf>
    <xf numFmtId="0" fontId="0" fillId="0" borderId="3" xfId="0" applyNumberFormat="1" applyBorder="1" applyAlignment="1">
      <alignment horizontal="left"/>
    </xf>
    <xf numFmtId="0" fontId="0" fillId="0" borderId="4" xfId="0" applyBorder="1" applyAlignment="1">
      <alignment horizontal="center"/>
    </xf>
    <xf numFmtId="0" fontId="14" fillId="4" borderId="0" xfId="0" applyFont="1" applyFill="1" applyAlignment="1">
      <alignment/>
    </xf>
    <xf numFmtId="0" fontId="15" fillId="2" borderId="1" xfId="0" applyFont="1" applyFill="1" applyBorder="1" applyAlignment="1">
      <alignment horizontal="center"/>
    </xf>
    <xf numFmtId="0" fontId="0" fillId="0" borderId="0" xfId="0" applyFont="1" applyFill="1" applyAlignment="1">
      <alignment textRotation="90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textRotation="90"/>
    </xf>
    <xf numFmtId="0" fontId="0" fillId="0" borderId="0" xfId="0" applyFont="1" applyFill="1" applyBorder="1" applyAlignment="1">
      <alignment vertical="top" textRotation="90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/>
    </xf>
    <xf numFmtId="0" fontId="12" fillId="0" borderId="1" xfId="0" applyNumberFormat="1" applyFont="1" applyBorder="1" applyAlignment="1">
      <alignment/>
    </xf>
    <xf numFmtId="0" fontId="16" fillId="0" borderId="0" xfId="0" applyFont="1" applyBorder="1" applyAlignment="1">
      <alignment/>
    </xf>
    <xf numFmtId="164" fontId="12" fillId="0" borderId="1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1" xfId="0" applyFont="1" applyBorder="1" applyAlignment="1">
      <alignment/>
    </xf>
    <xf numFmtId="0" fontId="12" fillId="0" borderId="0" xfId="0" applyFont="1" applyAlignment="1">
      <alignment/>
    </xf>
    <xf numFmtId="0" fontId="16" fillId="0" borderId="2" xfId="0" applyFont="1" applyBorder="1" applyAlignment="1">
      <alignment/>
    </xf>
    <xf numFmtId="0" fontId="17" fillId="4" borderId="0" xfId="0" applyFont="1" applyFill="1" applyAlignment="1">
      <alignment horizontal="left"/>
    </xf>
    <xf numFmtId="0" fontId="0" fillId="4" borderId="0" xfId="0" applyFont="1" applyFill="1" applyAlignment="1">
      <alignment horizontal="right"/>
    </xf>
    <xf numFmtId="0" fontId="1" fillId="4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4" borderId="0" xfId="0" applyFont="1" applyFill="1" applyAlignment="1">
      <alignment vertical="top"/>
    </xf>
    <xf numFmtId="0" fontId="2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textRotation="90" wrapText="1"/>
    </xf>
    <xf numFmtId="0" fontId="21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21" fillId="0" borderId="5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0" fontId="2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21" fillId="0" borderId="7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Alignment="1">
      <alignment textRotation="90"/>
    </xf>
    <xf numFmtId="0" fontId="16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vertical="top" wrapText="1"/>
    </xf>
    <xf numFmtId="1" fontId="16" fillId="0" borderId="1" xfId="0" applyNumberFormat="1" applyFont="1" applyFill="1" applyBorder="1" applyAlignment="1">
      <alignment vertical="top"/>
    </xf>
    <xf numFmtId="0" fontId="16" fillId="0" borderId="0" xfId="0" applyFont="1" applyFill="1" applyAlignment="1">
      <alignment vertical="top"/>
    </xf>
    <xf numFmtId="0" fontId="16" fillId="0" borderId="0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0" fontId="16" fillId="0" borderId="1" xfId="0" applyFont="1" applyFill="1" applyBorder="1" applyAlignment="1">
      <alignment horizontal="left" vertical="top"/>
    </xf>
    <xf numFmtId="0" fontId="16" fillId="0" borderId="0" xfId="0" applyFont="1" applyFill="1" applyAlignment="1">
      <alignment/>
    </xf>
    <xf numFmtId="0" fontId="12" fillId="0" borderId="1" xfId="0" applyFont="1" applyBorder="1" applyAlignment="1">
      <alignment horizontal="center" vertical="top"/>
    </xf>
    <xf numFmtId="0" fontId="16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right" vertical="top"/>
    </xf>
    <xf numFmtId="0" fontId="16" fillId="0" borderId="1" xfId="0" applyFont="1" applyFill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2" fillId="4" borderId="0" xfId="0" applyFont="1" applyFill="1" applyAlignment="1">
      <alignment/>
    </xf>
    <xf numFmtId="0" fontId="16" fillId="4" borderId="0" xfId="0" applyFont="1" applyFill="1" applyAlignment="1">
      <alignment horizontal="right"/>
    </xf>
    <xf numFmtId="0" fontId="22" fillId="4" borderId="0" xfId="0" applyFont="1" applyFill="1" applyAlignment="1">
      <alignment horizontal="left"/>
    </xf>
    <xf numFmtId="0" fontId="16" fillId="0" borderId="0" xfId="0" applyFont="1" applyAlignment="1">
      <alignment horizontal="center"/>
    </xf>
    <xf numFmtId="0" fontId="16" fillId="4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23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left" wrapText="1"/>
    </xf>
    <xf numFmtId="0" fontId="16" fillId="0" borderId="0" xfId="0" applyFont="1" applyAlignment="1">
      <alignment horizont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right" wrapText="1"/>
    </xf>
    <xf numFmtId="164" fontId="16" fillId="0" borderId="1" xfId="0" applyNumberFormat="1" applyFont="1" applyBorder="1" applyAlignment="1">
      <alignment/>
    </xf>
    <xf numFmtId="0" fontId="16" fillId="0" borderId="0" xfId="0" applyFont="1" applyBorder="1" applyAlignment="1">
      <alignment horizontal="right" wrapText="1"/>
    </xf>
    <xf numFmtId="169" fontId="16" fillId="0" borderId="1" xfId="0" applyNumberFormat="1" applyFont="1" applyBorder="1" applyAlignment="1">
      <alignment/>
    </xf>
    <xf numFmtId="0" fontId="11" fillId="2" borderId="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9" fillId="2" borderId="3" xfId="0" applyFont="1" applyFill="1" applyBorder="1" applyAlignment="1">
      <alignment horizontal="center" vertical="top" wrapText="1"/>
    </xf>
    <xf numFmtId="0" fontId="19" fillId="2" borderId="14" xfId="0" applyFont="1" applyFill="1" applyBorder="1" applyAlignment="1">
      <alignment horizontal="center" vertical="top" wrapText="1"/>
    </xf>
    <xf numFmtId="0" fontId="19" fillId="2" borderId="15" xfId="0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center" vertical="top" wrapText="1"/>
    </xf>
    <xf numFmtId="0" fontId="20" fillId="2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1" i="0" u="none" baseline="0"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Расчет!$B$105</c:f>
              <c:strCache>
                <c:ptCount val="1"/>
                <c:pt idx="0">
                  <c:v>% выполнения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Расчет!$C$4:$AH$4</c:f>
              <c:strCache>
                <c:ptCount val="32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A9</c:v>
                </c:pt>
                <c:pt idx="9">
                  <c:v>A10</c:v>
                </c:pt>
                <c:pt idx="10">
                  <c:v>A11</c:v>
                </c:pt>
                <c:pt idx="11">
                  <c:v>A12</c:v>
                </c:pt>
                <c:pt idx="12">
                  <c:v>A13</c:v>
                </c:pt>
                <c:pt idx="13">
                  <c:v>A14</c:v>
                </c:pt>
                <c:pt idx="14">
                  <c:v>A15</c:v>
                </c:pt>
                <c:pt idx="15">
                  <c:v>A16</c:v>
                </c:pt>
                <c:pt idx="16">
                  <c:v>A17</c:v>
                </c:pt>
                <c:pt idx="17">
                  <c:v>A18</c:v>
                </c:pt>
                <c:pt idx="18">
                  <c:v>B1</c:v>
                </c:pt>
                <c:pt idx="19">
                  <c:v>B2</c:v>
                </c:pt>
                <c:pt idx="20">
                  <c:v>B3</c:v>
                </c:pt>
                <c:pt idx="21">
                  <c:v>B4</c:v>
                </c:pt>
                <c:pt idx="22">
                  <c:v>B5</c:v>
                </c:pt>
                <c:pt idx="23">
                  <c:v>B6</c:v>
                </c:pt>
                <c:pt idx="24">
                  <c:v>B7</c:v>
                </c:pt>
                <c:pt idx="25">
                  <c:v>B8</c:v>
                </c:pt>
                <c:pt idx="26">
                  <c:v>B9</c:v>
                </c:pt>
                <c:pt idx="27">
                  <c:v>B10</c:v>
                </c:pt>
                <c:pt idx="28">
                  <c:v>C1</c:v>
                </c:pt>
                <c:pt idx="29">
                  <c:v>C2</c:v>
                </c:pt>
                <c:pt idx="30">
                  <c:v>C3</c:v>
                </c:pt>
                <c:pt idx="31">
                  <c:v>C4</c:v>
                </c:pt>
              </c:strCache>
            </c:strRef>
          </c:cat>
          <c:val>
            <c:numRef>
              <c:f>Расчет!$C$105:$AH$105</c:f>
              <c:numCache>
                <c:ptCount val="32"/>
                <c:pt idx="0">
                  <c:v>42.10526315789474</c:v>
                </c:pt>
                <c:pt idx="1">
                  <c:v>21.05263157894737</c:v>
                </c:pt>
                <c:pt idx="2">
                  <c:v>47.36842105263158</c:v>
                </c:pt>
                <c:pt idx="3">
                  <c:v>57.89473684210526</c:v>
                </c:pt>
                <c:pt idx="4">
                  <c:v>36.8421052631579</c:v>
                </c:pt>
                <c:pt idx="5">
                  <c:v>42.10526315789474</c:v>
                </c:pt>
                <c:pt idx="6">
                  <c:v>47.36842105263158</c:v>
                </c:pt>
                <c:pt idx="7">
                  <c:v>68.42105263157895</c:v>
                </c:pt>
                <c:pt idx="8">
                  <c:v>63.1578947368421</c:v>
                </c:pt>
                <c:pt idx="9">
                  <c:v>47.36842105263158</c:v>
                </c:pt>
                <c:pt idx="10">
                  <c:v>47.36842105263158</c:v>
                </c:pt>
                <c:pt idx="11">
                  <c:v>57.89473684210526</c:v>
                </c:pt>
                <c:pt idx="12">
                  <c:v>84.21052631578948</c:v>
                </c:pt>
                <c:pt idx="13">
                  <c:v>52.63157894736842</c:v>
                </c:pt>
                <c:pt idx="14">
                  <c:v>47.36842105263158</c:v>
                </c:pt>
                <c:pt idx="15">
                  <c:v>36.8421052631579</c:v>
                </c:pt>
                <c:pt idx="16">
                  <c:v>57.89473684210526</c:v>
                </c:pt>
                <c:pt idx="17">
                  <c:v>47.36842105263158</c:v>
                </c:pt>
                <c:pt idx="18">
                  <c:v>15.789473684210526</c:v>
                </c:pt>
                <c:pt idx="19">
                  <c:v>36.8421052631579</c:v>
                </c:pt>
                <c:pt idx="20">
                  <c:v>31.57894736842105</c:v>
                </c:pt>
                <c:pt idx="21">
                  <c:v>5.2631578947368425</c:v>
                </c:pt>
                <c:pt idx="22">
                  <c:v>57.89473684210526</c:v>
                </c:pt>
                <c:pt idx="23">
                  <c:v>21.05263157894737</c:v>
                </c:pt>
                <c:pt idx="24">
                  <c:v>0</c:v>
                </c:pt>
                <c:pt idx="25">
                  <c:v>15.789473684210526</c:v>
                </c:pt>
                <c:pt idx="26">
                  <c:v>73.6842105263158</c:v>
                </c:pt>
                <c:pt idx="27">
                  <c:v>0</c:v>
                </c:pt>
                <c:pt idx="28">
                  <c:v>19.29824561403509</c:v>
                </c:pt>
                <c:pt idx="29">
                  <c:v>0</c:v>
                </c:pt>
                <c:pt idx="30">
                  <c:v>14.035087719298245</c:v>
                </c:pt>
                <c:pt idx="31">
                  <c:v>0</c:v>
                </c:pt>
              </c:numCache>
            </c:numRef>
          </c:val>
        </c:ser>
        <c:axId val="27660004"/>
        <c:axId val="47613445"/>
      </c:barChart>
      <c:catAx>
        <c:axId val="27660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7613445"/>
        <c:crosses val="autoZero"/>
        <c:auto val="1"/>
        <c:lblOffset val="100"/>
        <c:noMultiLvlLbl val="0"/>
      </c:catAx>
      <c:valAx>
        <c:axId val="4761344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60004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Выполнение заданий по блокам</a:t>
            </a:r>
          </a:p>
        </c:rich>
      </c:tx>
      <c:layout>
        <c:manualLayout>
          <c:xMode val="factor"/>
          <c:yMode val="factor"/>
          <c:x val="-0.002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"/>
          <c:w val="1"/>
          <c:h val="0.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Расчет!$B$108:$B$118</c:f>
              <c:strCache>
                <c:ptCount val="11"/>
                <c:pt idx="0">
                  <c:v>Информация и ее кодирование</c:v>
                </c:pt>
                <c:pt idx="1">
                  <c:v>Моделирование</c:v>
                </c:pt>
                <c:pt idx="2">
                  <c:v>Системы счисления</c:v>
                </c:pt>
                <c:pt idx="3">
                  <c:v>Логика и алгоритмы</c:v>
                </c:pt>
                <c:pt idx="4">
                  <c:v>Элементы теории алгоритмов</c:v>
                </c:pt>
                <c:pt idx="5">
                  <c:v>Языки программирования</c:v>
                </c:pt>
                <c:pt idx="6">
                  <c:v>Архитектура компьютеров и компьютерных сетей.</c:v>
                </c:pt>
                <c:pt idx="7">
                  <c:v>Технология создания и обработки графической и мультимедийной информации</c:v>
                </c:pt>
                <c:pt idx="8">
                  <c:v>Обработка числовой информации</c:v>
                </c:pt>
                <c:pt idx="9">
                  <c:v>Технологии поиска и хранения информации</c:v>
                </c:pt>
                <c:pt idx="10">
                  <c:v>Телекоммуникационные технологии</c:v>
                </c:pt>
              </c:strCache>
            </c:strRef>
          </c:cat>
          <c:val>
            <c:numRef>
              <c:f>Расчет!$D$108:$D$118</c:f>
              <c:numCache>
                <c:ptCount val="11"/>
                <c:pt idx="0">
                  <c:v>26.315789473684212</c:v>
                </c:pt>
                <c:pt idx="1">
                  <c:v>47.36842105263158</c:v>
                </c:pt>
                <c:pt idx="2">
                  <c:v>43.859649122807014</c:v>
                </c:pt>
                <c:pt idx="3">
                  <c:v>37.34335839598998</c:v>
                </c:pt>
                <c:pt idx="4">
                  <c:v>43.1578947368421</c:v>
                </c:pt>
                <c:pt idx="5">
                  <c:v>14.035087719298247</c:v>
                </c:pt>
                <c:pt idx="6">
                  <c:v>84.21052631578948</c:v>
                </c:pt>
                <c:pt idx="7">
                  <c:v>47.36842105263158</c:v>
                </c:pt>
                <c:pt idx="8">
                  <c:v>47.368421052631575</c:v>
                </c:pt>
                <c:pt idx="9">
                  <c:v>52.63157894736842</c:v>
                </c:pt>
                <c:pt idx="10">
                  <c:v>36.8421052631579</c:v>
                </c:pt>
              </c:numCache>
            </c:numRef>
          </c:val>
        </c:ser>
        <c:axId val="25867822"/>
        <c:axId val="31483807"/>
      </c:barChart>
      <c:catAx>
        <c:axId val="25867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483807"/>
        <c:crosses val="autoZero"/>
        <c:auto val="1"/>
        <c:lblOffset val="100"/>
        <c:tickLblSkip val="1"/>
        <c:noMultiLvlLbl val="0"/>
      </c:catAx>
      <c:valAx>
        <c:axId val="31483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678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Выполнение заданий по уровню сложности</a:t>
            </a:r>
          </a:p>
        </c:rich>
      </c:tx>
      <c:layout>
        <c:manualLayout>
          <c:xMode val="factor"/>
          <c:yMode val="factor"/>
          <c:x val="-0.026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775"/>
          <c:y val="0.1985"/>
          <c:w val="0.67225"/>
          <c:h val="0.80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Расчет!$B$120:$B$122</c:f>
              <c:strCache>
                <c:ptCount val="3"/>
                <c:pt idx="0">
                  <c:v>Базовый</c:v>
                </c:pt>
                <c:pt idx="1">
                  <c:v>Повышенный</c:v>
                </c:pt>
                <c:pt idx="2">
                  <c:v>Высокий</c:v>
                </c:pt>
              </c:strCache>
            </c:strRef>
          </c:cat>
          <c:val>
            <c:numRef>
              <c:f>Расчет!$D$120:$D$122</c:f>
              <c:numCache>
                <c:ptCount val="3"/>
                <c:pt idx="0">
                  <c:v>52.012383900928796</c:v>
                </c:pt>
                <c:pt idx="1">
                  <c:v>24.56140350877193</c:v>
                </c:pt>
                <c:pt idx="2">
                  <c:v>13.333333333333334</c:v>
                </c:pt>
              </c:numCache>
            </c:numRef>
          </c:val>
        </c:ser>
        <c:axId val="14918808"/>
        <c:axId val="51545"/>
      </c:barChart>
      <c:catAx>
        <c:axId val="14918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545"/>
        <c:crosses val="autoZero"/>
        <c:auto val="1"/>
        <c:lblOffset val="100"/>
        <c:noMultiLvlLbl val="0"/>
      </c:catAx>
      <c:valAx>
        <c:axId val="5154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188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Выполнение по типам заданий</a:t>
            </a:r>
          </a:p>
        </c:rich>
      </c:tx>
      <c:layout>
        <c:manualLayout>
          <c:xMode val="factor"/>
          <c:yMode val="factor"/>
          <c:x val="-0.003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58"/>
          <c:y val="0.202"/>
          <c:w val="0.542"/>
          <c:h val="0.79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Расчет!$B$128:$B$130</c:f>
              <c:strCache>
                <c:ptCount val="3"/>
                <c:pt idx="0">
                  <c:v>А</c:v>
                </c:pt>
                <c:pt idx="1">
                  <c:v>В</c:v>
                </c:pt>
                <c:pt idx="2">
                  <c:v>С</c:v>
                </c:pt>
              </c:strCache>
            </c:strRef>
          </c:cat>
          <c:val>
            <c:numRef>
              <c:f>Расчет!$D$128:$D$130</c:f>
              <c:numCache>
                <c:ptCount val="3"/>
                <c:pt idx="0">
                  <c:v>50.29239766081872</c:v>
                </c:pt>
                <c:pt idx="1">
                  <c:v>25.789473684210527</c:v>
                </c:pt>
                <c:pt idx="2">
                  <c:v>8.333333333333334</c:v>
                </c:pt>
              </c:numCache>
            </c:numRef>
          </c:val>
        </c:ser>
        <c:axId val="463906"/>
        <c:axId val="4175155"/>
      </c:barChart>
      <c:catAx>
        <c:axId val="463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75155"/>
        <c:crosses val="autoZero"/>
        <c:auto val="1"/>
        <c:lblOffset val="100"/>
        <c:noMultiLvlLbl val="0"/>
      </c:catAx>
      <c:valAx>
        <c:axId val="417515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9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Выполнение заданий по виду деятельности</a:t>
            </a:r>
          </a:p>
        </c:rich>
      </c:tx>
      <c:layout>
        <c:manualLayout>
          <c:xMode val="factor"/>
          <c:yMode val="factor"/>
          <c:x val="0.002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675"/>
          <c:w val="1"/>
          <c:h val="0.793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Расчет!$B$124:$B$126</c:f>
              <c:strCache>
                <c:ptCount val="3"/>
                <c:pt idx="0">
                  <c:v>Воспроизведение представлений или знаний</c:v>
                </c:pt>
                <c:pt idx="1">
                  <c:v>Применение знаний и умений в стандартной ситуации</c:v>
                </c:pt>
                <c:pt idx="2">
                  <c:v>Применение знаний и умений в новой ситуации</c:v>
                </c:pt>
              </c:strCache>
            </c:strRef>
          </c:cat>
          <c:val>
            <c:numRef>
              <c:f>Расчет!$D$124:$D$126</c:f>
              <c:numCache>
                <c:ptCount val="3"/>
                <c:pt idx="0">
                  <c:v>45.61403508771931</c:v>
                </c:pt>
                <c:pt idx="1">
                  <c:v>42.72445820433436</c:v>
                </c:pt>
                <c:pt idx="2">
                  <c:v>21.832358674463944</c:v>
                </c:pt>
              </c:numCache>
            </c:numRef>
          </c:val>
        </c:ser>
        <c:axId val="37576396"/>
        <c:axId val="2643245"/>
      </c:barChart>
      <c:catAx>
        <c:axId val="375763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43245"/>
        <c:crosses val="autoZero"/>
        <c:auto val="1"/>
        <c:lblOffset val="100"/>
        <c:tickLblSkip val="1"/>
        <c:noMultiLvlLbl val="0"/>
      </c:catAx>
      <c:valAx>
        <c:axId val="264324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763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Cyr"/>
                <a:ea typeface="Arial Cyr"/>
                <a:cs typeface="Arial Cyr"/>
              </a:rPr>
              <a:t>Распределение по баллам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75"/>
          <c:w val="1"/>
          <c:h val="0.799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АнализВыполнение!$B$6:$B$12</c:f>
              <c:strCache/>
            </c:strRef>
          </c:cat>
          <c:val>
            <c:numRef>
              <c:f>АнализВыполнение!$D$6:$D$12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3789206"/>
        <c:axId val="12776263"/>
      </c:barChart>
      <c:catAx>
        <c:axId val="23789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776263"/>
        <c:crosses val="autoZero"/>
        <c:auto val="1"/>
        <c:lblOffset val="100"/>
        <c:tickLblSkip val="1"/>
        <c:noMultiLvlLbl val="0"/>
      </c:catAx>
      <c:valAx>
        <c:axId val="12776263"/>
        <c:scaling>
          <c:orientation val="minMax"/>
          <c:max val="1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23789206"/>
        <c:crossesAt val="1"/>
        <c:crossBetween val="between"/>
        <c:dispUnits/>
        <c:majorUnit val="0.2"/>
      </c:valAx>
      <c:spPr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276225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0" y="161925"/>
        <a:ext cx="94583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</xdr:rowOff>
    </xdr:from>
    <xdr:to>
      <xdr:col>5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2457450"/>
        <a:ext cx="52197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51</xdr:row>
      <xdr:rowOff>9525</xdr:rowOff>
    </xdr:from>
    <xdr:to>
      <xdr:col>4</xdr:col>
      <xdr:colOff>628650</xdr:colOff>
      <xdr:row>59</xdr:row>
      <xdr:rowOff>19050</xdr:rowOff>
    </xdr:to>
    <xdr:graphicFrame>
      <xdr:nvGraphicFramePr>
        <xdr:cNvPr id="2" name="Chart 3"/>
        <xdr:cNvGraphicFramePr/>
      </xdr:nvGraphicFramePr>
      <xdr:xfrm>
        <a:off x="0" y="8972550"/>
        <a:ext cx="5210175" cy="140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9525</xdr:rowOff>
    </xdr:from>
    <xdr:to>
      <xdr:col>5</xdr:col>
      <xdr:colOff>9525</xdr:colOff>
      <xdr:row>50</xdr:row>
      <xdr:rowOff>9525</xdr:rowOff>
    </xdr:to>
    <xdr:graphicFrame>
      <xdr:nvGraphicFramePr>
        <xdr:cNvPr id="3" name="Chart 7"/>
        <xdr:cNvGraphicFramePr/>
      </xdr:nvGraphicFramePr>
      <xdr:xfrm>
        <a:off x="0" y="7439025"/>
        <a:ext cx="5229225" cy="137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4</xdr:col>
      <xdr:colOff>628650</xdr:colOff>
      <xdr:row>40</xdr:row>
      <xdr:rowOff>152400</xdr:rowOff>
    </xdr:to>
    <xdr:graphicFrame>
      <xdr:nvGraphicFramePr>
        <xdr:cNvPr id="4" name="Chart 8"/>
        <xdr:cNvGraphicFramePr/>
      </xdr:nvGraphicFramePr>
      <xdr:xfrm>
        <a:off x="0" y="5705475"/>
        <a:ext cx="5210175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9525</xdr:colOff>
      <xdr:row>2</xdr:row>
      <xdr:rowOff>0</xdr:rowOff>
    </xdr:from>
    <xdr:to>
      <xdr:col>8</xdr:col>
      <xdr:colOff>9525</xdr:colOff>
      <xdr:row>13</xdr:row>
      <xdr:rowOff>9525</xdr:rowOff>
    </xdr:to>
    <xdr:graphicFrame>
      <xdr:nvGraphicFramePr>
        <xdr:cNvPr id="5" name="Chart 9"/>
        <xdr:cNvGraphicFramePr/>
      </xdr:nvGraphicFramePr>
      <xdr:xfrm>
        <a:off x="4591050" y="314325"/>
        <a:ext cx="4981575" cy="1990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4;&#1080;&#1085;&#1072;&#1088;&#1099;_&#1082;&#1091;&#1088;&#1089;&#1099;\&#1057;&#1077;&#1084;&#1080;&#1085;&#1072;&#1088;%2019092008\&#1048;&#1085;&#1092;&#1086;&#1088;&#1084;&#1072;&#1090;&#1080;&#1082;&#1072;\&#1056;&#1077;&#1079;&#1091;&#1083;&#1100;&#1090;&#1072;&#1090;&#1099;%20&#1045;&#1043;&#1069;-2008%20&#1080;&#1085;&#1092;&#1086;&#1088;&#1084;&#1072;&#1090;&#1080;&#1082;&#1072;\5_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лы"/>
      <sheetName val="Выполнение заданий"/>
      <sheetName val="XLR_NoRangeSheet"/>
    </sheetNames>
    <sheetDataSet>
      <sheetData sheetId="2">
        <row r="6">
          <cell r="H6" t="str">
            <v>ППЭ</v>
          </cell>
          <cell r="I6" t="str">
            <v>Код ОУ</v>
          </cell>
          <cell r="J6" t="str">
            <v>Класс</v>
          </cell>
          <cell r="K6" t="str">
            <v>Фамилия</v>
          </cell>
          <cell r="L6" t="str">
            <v>Имя</v>
          </cell>
          <cell r="M6" t="str">
            <v>Отчество</v>
          </cell>
          <cell r="Q6" t="str">
            <v>Задания типа А</v>
          </cell>
          <cell r="R6" t="str">
            <v>Задания типа В</v>
          </cell>
          <cell r="S6" t="str">
            <v>Задания типа C</v>
          </cell>
          <cell r="T6" t="str">
            <v>Серия документа</v>
          </cell>
          <cell r="U6" t="str">
            <v>Номер документа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9.00390625" defaultRowHeight="12.75"/>
  <cols>
    <col min="1" max="1" width="4.00390625" style="3" customWidth="1"/>
    <col min="2" max="2" width="13.75390625" style="3" customWidth="1"/>
    <col min="3" max="3" width="11.125" style="3" bestFit="1" customWidth="1"/>
    <col min="4" max="4" width="14.00390625" style="3" bestFit="1" customWidth="1"/>
    <col min="5" max="5" width="5.00390625" style="3" bestFit="1" customWidth="1"/>
    <col min="6" max="6" width="7.625" style="3" bestFit="1" customWidth="1"/>
    <col min="7" max="7" width="23.75390625" style="3" bestFit="1" customWidth="1"/>
    <col min="8" max="8" width="11.25390625" style="3" bestFit="1" customWidth="1"/>
    <col min="9" max="9" width="13.75390625" style="3" bestFit="1" customWidth="1"/>
    <col min="10" max="10" width="16.125" style="3" bestFit="1" customWidth="1"/>
    <col min="11" max="16384" width="9.125" style="3" customWidth="1"/>
  </cols>
  <sheetData>
    <row r="1" spans="1:11" ht="12.75">
      <c r="A1" s="23"/>
      <c r="B1" s="24" t="s">
        <v>37</v>
      </c>
      <c r="C1" s="23"/>
      <c r="D1" s="23"/>
      <c r="E1" s="23"/>
      <c r="F1" s="23"/>
      <c r="G1" s="23"/>
      <c r="H1" s="23"/>
      <c r="I1" s="23"/>
      <c r="J1" s="23"/>
      <c r="K1" s="23"/>
    </row>
    <row r="2" spans="1:11" s="5" customFormat="1" ht="12.75">
      <c r="A2" s="21"/>
      <c r="B2" s="25" t="s">
        <v>25</v>
      </c>
      <c r="C2" s="25" t="s">
        <v>26</v>
      </c>
      <c r="D2" s="25" t="s">
        <v>27</v>
      </c>
      <c r="E2" s="25" t="s">
        <v>28</v>
      </c>
      <c r="F2" s="25" t="s">
        <v>29</v>
      </c>
      <c r="G2" s="25" t="s">
        <v>30</v>
      </c>
      <c r="H2" s="25" t="s">
        <v>31</v>
      </c>
      <c r="I2" s="25" t="s">
        <v>32</v>
      </c>
      <c r="J2" s="22" t="s">
        <v>186</v>
      </c>
      <c r="K2" s="22" t="s">
        <v>187</v>
      </c>
    </row>
    <row r="3" spans="1:11" ht="12.75">
      <c r="A3" s="26">
        <v>1</v>
      </c>
      <c r="B3" s="17"/>
      <c r="C3" s="17"/>
      <c r="D3" s="17"/>
      <c r="E3" s="17"/>
      <c r="F3" s="17"/>
      <c r="G3" s="17"/>
      <c r="H3" s="17"/>
      <c r="I3" s="17"/>
      <c r="J3" s="33"/>
      <c r="K3" s="34"/>
    </row>
    <row r="4" spans="1:11" ht="12.75">
      <c r="A4" s="26">
        <v>2</v>
      </c>
      <c r="B4" s="17"/>
      <c r="C4" s="17"/>
      <c r="D4" s="17"/>
      <c r="E4" s="17"/>
      <c r="F4" s="17"/>
      <c r="G4" s="17"/>
      <c r="H4" s="17"/>
      <c r="I4" s="17"/>
      <c r="J4" s="33"/>
      <c r="K4" s="34"/>
    </row>
    <row r="5" spans="1:11" ht="12.75">
      <c r="A5" s="26">
        <v>3</v>
      </c>
      <c r="B5" s="17"/>
      <c r="C5" s="17"/>
      <c r="D5" s="17"/>
      <c r="E5" s="17"/>
      <c r="F5" s="17"/>
      <c r="G5" s="17"/>
      <c r="H5" s="17"/>
      <c r="I5" s="17"/>
      <c r="J5" s="33"/>
      <c r="K5" s="34"/>
    </row>
    <row r="6" spans="1:11" ht="12.75">
      <c r="A6" s="26">
        <v>4</v>
      </c>
      <c r="B6" s="17"/>
      <c r="C6" s="17"/>
      <c r="D6" s="17"/>
      <c r="E6" s="17"/>
      <c r="F6" s="17"/>
      <c r="G6" s="17"/>
      <c r="H6" s="17"/>
      <c r="I6" s="17"/>
      <c r="J6" s="33"/>
      <c r="K6" s="34"/>
    </row>
    <row r="7" spans="1:11" ht="12.75">
      <c r="A7" s="26">
        <v>5</v>
      </c>
      <c r="B7" s="17"/>
      <c r="C7" s="17"/>
      <c r="D7" s="17"/>
      <c r="E7" s="17"/>
      <c r="F7" s="17"/>
      <c r="G7" s="17"/>
      <c r="H7" s="17"/>
      <c r="I7" s="17"/>
      <c r="J7" s="33"/>
      <c r="K7" s="34"/>
    </row>
    <row r="8" spans="1:11" ht="12.75">
      <c r="A8" s="26">
        <v>6</v>
      </c>
      <c r="B8" s="17"/>
      <c r="C8" s="17"/>
      <c r="D8" s="17"/>
      <c r="E8" s="17"/>
      <c r="F8" s="17"/>
      <c r="G8" s="17"/>
      <c r="H8" s="17"/>
      <c r="I8" s="17"/>
      <c r="J8" s="33"/>
      <c r="K8" s="34"/>
    </row>
    <row r="9" spans="1:11" ht="12.75">
      <c r="A9" s="26">
        <v>7</v>
      </c>
      <c r="B9" s="17"/>
      <c r="C9" s="17"/>
      <c r="D9" s="17"/>
      <c r="E9" s="17"/>
      <c r="F9" s="17"/>
      <c r="G9" s="17"/>
      <c r="H9" s="17"/>
      <c r="I9" s="17"/>
      <c r="J9" s="33"/>
      <c r="K9" s="34"/>
    </row>
    <row r="10" spans="1:11" ht="12.75">
      <c r="A10" s="26">
        <v>8</v>
      </c>
      <c r="B10" s="17"/>
      <c r="C10" s="17"/>
      <c r="D10" s="17"/>
      <c r="E10" s="17"/>
      <c r="F10" s="17"/>
      <c r="G10" s="17"/>
      <c r="H10" s="17"/>
      <c r="I10" s="17"/>
      <c r="J10" s="33"/>
      <c r="K10" s="34"/>
    </row>
    <row r="11" spans="1:11" ht="12.75">
      <c r="A11" s="26">
        <v>9</v>
      </c>
      <c r="B11" s="17"/>
      <c r="C11" s="17"/>
      <c r="D11" s="17"/>
      <c r="E11" s="17"/>
      <c r="F11" s="17"/>
      <c r="G11" s="17"/>
      <c r="H11" s="17"/>
      <c r="I11" s="17"/>
      <c r="J11" s="33"/>
      <c r="K11" s="34"/>
    </row>
    <row r="12" spans="1:11" ht="12.75">
      <c r="A12" s="26">
        <v>10</v>
      </c>
      <c r="B12" s="17"/>
      <c r="C12" s="17"/>
      <c r="D12" s="17"/>
      <c r="E12" s="17"/>
      <c r="F12" s="17"/>
      <c r="G12" s="17"/>
      <c r="H12" s="17"/>
      <c r="I12" s="17"/>
      <c r="J12" s="33"/>
      <c r="K12" s="34"/>
    </row>
    <row r="13" spans="1:11" ht="12.75">
      <c r="A13" s="26">
        <v>11</v>
      </c>
      <c r="B13" s="17"/>
      <c r="C13" s="17"/>
      <c r="D13" s="17"/>
      <c r="E13" s="17"/>
      <c r="F13" s="17"/>
      <c r="G13" s="17"/>
      <c r="H13" s="17"/>
      <c r="I13" s="17"/>
      <c r="J13" s="33"/>
      <c r="K13" s="34"/>
    </row>
    <row r="14" spans="1:11" ht="12.75">
      <c r="A14" s="26">
        <v>12</v>
      </c>
      <c r="B14" s="17"/>
      <c r="C14" s="17"/>
      <c r="D14" s="17"/>
      <c r="E14" s="17"/>
      <c r="F14" s="17"/>
      <c r="G14" s="17"/>
      <c r="H14" s="17"/>
      <c r="I14" s="17"/>
      <c r="J14" s="33"/>
      <c r="K14" s="34"/>
    </row>
    <row r="15" spans="1:11" ht="12.75">
      <c r="A15" s="26">
        <v>13</v>
      </c>
      <c r="B15" s="17"/>
      <c r="C15" s="17"/>
      <c r="D15" s="17"/>
      <c r="E15" s="17"/>
      <c r="F15" s="17"/>
      <c r="G15" s="17"/>
      <c r="H15" s="17"/>
      <c r="I15" s="17"/>
      <c r="J15" s="33"/>
      <c r="K15" s="34"/>
    </row>
    <row r="16" spans="1:11" ht="12.75">
      <c r="A16" s="26">
        <v>14</v>
      </c>
      <c r="B16" s="17"/>
      <c r="C16" s="17"/>
      <c r="D16" s="17"/>
      <c r="E16" s="17"/>
      <c r="F16" s="17"/>
      <c r="G16" s="17"/>
      <c r="H16" s="17"/>
      <c r="I16" s="17"/>
      <c r="J16" s="33"/>
      <c r="K16" s="34"/>
    </row>
    <row r="17" spans="1:11" ht="12.75">
      <c r="A17" s="26">
        <v>15</v>
      </c>
      <c r="B17" s="17"/>
      <c r="C17" s="17"/>
      <c r="D17" s="17"/>
      <c r="E17" s="17"/>
      <c r="F17" s="17"/>
      <c r="G17" s="17"/>
      <c r="H17" s="17"/>
      <c r="I17" s="17"/>
      <c r="J17" s="33"/>
      <c r="K17" s="34"/>
    </row>
    <row r="18" spans="1:11" ht="12.75">
      <c r="A18" s="26">
        <v>16</v>
      </c>
      <c r="B18" s="17"/>
      <c r="C18" s="17"/>
      <c r="D18" s="17"/>
      <c r="E18" s="17"/>
      <c r="F18" s="17"/>
      <c r="G18" s="17"/>
      <c r="H18" s="17"/>
      <c r="I18" s="17"/>
      <c r="J18" s="33"/>
      <c r="K18" s="34"/>
    </row>
    <row r="19" spans="1:11" ht="12.75">
      <c r="A19" s="26">
        <v>17</v>
      </c>
      <c r="B19" s="17"/>
      <c r="C19" s="17"/>
      <c r="D19" s="17"/>
      <c r="E19" s="17"/>
      <c r="F19" s="17"/>
      <c r="G19" s="17"/>
      <c r="H19" s="17"/>
      <c r="I19" s="17"/>
      <c r="J19" s="33"/>
      <c r="K19" s="34"/>
    </row>
    <row r="20" spans="1:11" ht="12.75">
      <c r="A20" s="26">
        <v>18</v>
      </c>
      <c r="B20" s="17"/>
      <c r="C20" s="17"/>
      <c r="D20" s="17"/>
      <c r="E20" s="17"/>
      <c r="F20" s="17"/>
      <c r="G20" s="17"/>
      <c r="H20" s="17"/>
      <c r="I20" s="17"/>
      <c r="J20" s="33"/>
      <c r="K20" s="34"/>
    </row>
    <row r="21" spans="1:11" ht="12.75">
      <c r="A21" s="26">
        <v>19</v>
      </c>
      <c r="B21" s="17"/>
      <c r="C21" s="17"/>
      <c r="D21" s="17"/>
      <c r="E21" s="17"/>
      <c r="F21" s="17"/>
      <c r="G21" s="17"/>
      <c r="H21" s="17"/>
      <c r="I21" s="17"/>
      <c r="J21" s="33"/>
      <c r="K21" s="34"/>
    </row>
    <row r="22" spans="1:11" ht="12.75">
      <c r="A22" s="26">
        <v>20</v>
      </c>
      <c r="B22" s="17"/>
      <c r="C22" s="17"/>
      <c r="D22" s="17"/>
      <c r="E22" s="17"/>
      <c r="F22" s="17"/>
      <c r="G22" s="17"/>
      <c r="H22" s="17"/>
      <c r="I22" s="17"/>
      <c r="J22" s="33"/>
      <c r="K22" s="34"/>
    </row>
    <row r="23" spans="1:11" ht="12.75">
      <c r="A23" s="26">
        <v>21</v>
      </c>
      <c r="B23" s="17"/>
      <c r="C23" s="17"/>
      <c r="D23" s="17"/>
      <c r="E23" s="17"/>
      <c r="F23" s="17"/>
      <c r="G23" s="17"/>
      <c r="H23" s="17"/>
      <c r="I23" s="17"/>
      <c r="J23" s="33"/>
      <c r="K23" s="100"/>
    </row>
    <row r="24" spans="1:11" ht="12.75">
      <c r="A24" s="26">
        <v>22</v>
      </c>
      <c r="B24" s="17"/>
      <c r="C24" s="17"/>
      <c r="D24" s="17"/>
      <c r="E24" s="17"/>
      <c r="F24" s="17"/>
      <c r="G24" s="17"/>
      <c r="H24" s="17"/>
      <c r="I24" s="17"/>
      <c r="J24" s="33"/>
      <c r="K24" s="34"/>
    </row>
    <row r="25" spans="1:11" ht="12.75">
      <c r="A25" s="26">
        <v>23</v>
      </c>
      <c r="B25" s="17"/>
      <c r="C25" s="17"/>
      <c r="D25" s="17"/>
      <c r="E25" s="17"/>
      <c r="F25" s="17"/>
      <c r="G25" s="17"/>
      <c r="H25" s="17"/>
      <c r="I25" s="17"/>
      <c r="J25" s="33"/>
      <c r="K25" s="34"/>
    </row>
    <row r="26" spans="1:11" ht="12.75">
      <c r="A26" s="26">
        <v>24</v>
      </c>
      <c r="B26" s="17"/>
      <c r="C26" s="17"/>
      <c r="D26" s="17"/>
      <c r="E26" s="17"/>
      <c r="F26" s="17"/>
      <c r="G26" s="17"/>
      <c r="H26" s="17"/>
      <c r="I26" s="17"/>
      <c r="J26" s="33"/>
      <c r="K26" s="34"/>
    </row>
    <row r="27" spans="1:11" ht="12.75">
      <c r="A27" s="26">
        <v>25</v>
      </c>
      <c r="B27" s="17"/>
      <c r="C27" s="17"/>
      <c r="D27" s="17"/>
      <c r="E27" s="17"/>
      <c r="F27" s="17"/>
      <c r="G27" s="17"/>
      <c r="H27" s="17"/>
      <c r="I27" s="17"/>
      <c r="J27" s="33"/>
      <c r="K27" s="34"/>
    </row>
    <row r="28" spans="1:11" ht="12.75">
      <c r="A28" s="26">
        <v>26</v>
      </c>
      <c r="B28" s="17"/>
      <c r="C28" s="17"/>
      <c r="D28" s="17"/>
      <c r="E28" s="17"/>
      <c r="F28" s="17"/>
      <c r="G28" s="17"/>
      <c r="H28" s="17"/>
      <c r="I28" s="17"/>
      <c r="J28" s="33"/>
      <c r="K28" s="34"/>
    </row>
    <row r="29" spans="1:11" ht="12.75">
      <c r="A29" s="26">
        <v>27</v>
      </c>
      <c r="B29" s="17"/>
      <c r="C29" s="17"/>
      <c r="D29" s="17"/>
      <c r="E29" s="17"/>
      <c r="F29" s="17"/>
      <c r="G29" s="17"/>
      <c r="H29" s="17"/>
      <c r="I29" s="17"/>
      <c r="J29" s="33"/>
      <c r="K29" s="34"/>
    </row>
    <row r="30" spans="1:11" ht="12.75">
      <c r="A30" s="26">
        <v>28</v>
      </c>
      <c r="B30" s="17"/>
      <c r="C30" s="17"/>
      <c r="D30" s="17"/>
      <c r="E30" s="17"/>
      <c r="F30" s="17"/>
      <c r="G30" s="17"/>
      <c r="H30" s="17"/>
      <c r="I30" s="17"/>
      <c r="J30" s="33"/>
      <c r="K30" s="34"/>
    </row>
    <row r="31" spans="1:11" ht="12.75">
      <c r="A31" s="26">
        <v>29</v>
      </c>
      <c r="B31" s="17"/>
      <c r="C31" s="17"/>
      <c r="D31" s="17"/>
      <c r="E31" s="17"/>
      <c r="F31" s="17"/>
      <c r="G31" s="17"/>
      <c r="H31" s="17"/>
      <c r="I31" s="17"/>
      <c r="J31" s="33"/>
      <c r="K31" s="34"/>
    </row>
    <row r="32" spans="1:11" ht="12.75">
      <c r="A32" s="26">
        <v>30</v>
      </c>
      <c r="B32" s="17"/>
      <c r="C32" s="17"/>
      <c r="D32" s="17"/>
      <c r="E32" s="17"/>
      <c r="F32" s="17"/>
      <c r="G32" s="17"/>
      <c r="H32" s="17"/>
      <c r="I32" s="17"/>
      <c r="J32" s="33"/>
      <c r="K32" s="34"/>
    </row>
    <row r="33" spans="1:11" ht="12.75">
      <c r="A33" s="26">
        <v>31</v>
      </c>
      <c r="B33" s="17"/>
      <c r="C33" s="17"/>
      <c r="D33" s="17"/>
      <c r="E33" s="17"/>
      <c r="F33" s="17"/>
      <c r="G33" s="17"/>
      <c r="H33" s="17"/>
      <c r="I33" s="17"/>
      <c r="J33" s="33"/>
      <c r="K33" s="34"/>
    </row>
    <row r="34" spans="1:11" ht="12.75">
      <c r="A34" s="26">
        <v>32</v>
      </c>
      <c r="B34" s="17"/>
      <c r="C34" s="17"/>
      <c r="D34" s="17"/>
      <c r="E34" s="17"/>
      <c r="F34" s="17"/>
      <c r="G34" s="17"/>
      <c r="H34" s="17"/>
      <c r="I34" s="17"/>
      <c r="J34" s="33"/>
      <c r="K34" s="34"/>
    </row>
    <row r="35" spans="1:11" ht="12.75">
      <c r="A35" s="26">
        <v>33</v>
      </c>
      <c r="B35" s="17"/>
      <c r="C35" s="17"/>
      <c r="D35" s="17"/>
      <c r="E35" s="17"/>
      <c r="F35" s="17"/>
      <c r="G35" s="17"/>
      <c r="H35" s="17"/>
      <c r="I35" s="17"/>
      <c r="J35" s="33"/>
      <c r="K35" s="34"/>
    </row>
    <row r="36" spans="1:11" ht="12.75">
      <c r="A36" s="26">
        <v>34</v>
      </c>
      <c r="B36" s="17"/>
      <c r="C36" s="17"/>
      <c r="D36" s="17"/>
      <c r="E36" s="17"/>
      <c r="F36" s="17"/>
      <c r="G36" s="17"/>
      <c r="H36" s="17"/>
      <c r="I36" s="17"/>
      <c r="J36" s="33"/>
      <c r="K36" s="34"/>
    </row>
    <row r="37" spans="1:11" ht="12.75">
      <c r="A37" s="26">
        <v>35</v>
      </c>
      <c r="B37" s="17"/>
      <c r="C37" s="17"/>
      <c r="D37" s="17"/>
      <c r="E37" s="17"/>
      <c r="F37" s="17"/>
      <c r="G37" s="17"/>
      <c r="H37" s="17"/>
      <c r="I37" s="17"/>
      <c r="J37" s="33"/>
      <c r="K37" s="34"/>
    </row>
    <row r="38" spans="1:11" ht="12.75">
      <c r="A38" s="26">
        <v>36</v>
      </c>
      <c r="B38" s="17"/>
      <c r="C38" s="17"/>
      <c r="D38" s="17"/>
      <c r="E38" s="17"/>
      <c r="F38" s="17"/>
      <c r="G38" s="17"/>
      <c r="H38" s="17"/>
      <c r="I38" s="17"/>
      <c r="J38" s="33"/>
      <c r="K38" s="34"/>
    </row>
    <row r="39" spans="1:11" ht="12.75">
      <c r="A39" s="26">
        <v>37</v>
      </c>
      <c r="B39" s="17"/>
      <c r="C39" s="17"/>
      <c r="D39" s="17"/>
      <c r="E39" s="17"/>
      <c r="F39" s="17"/>
      <c r="G39" s="17"/>
      <c r="H39" s="17"/>
      <c r="I39" s="17"/>
      <c r="J39" s="33"/>
      <c r="K39" s="34"/>
    </row>
    <row r="40" spans="1:11" ht="12.75">
      <c r="A40" s="26">
        <v>38</v>
      </c>
      <c r="B40" s="17"/>
      <c r="C40" s="17"/>
      <c r="D40" s="17"/>
      <c r="E40" s="17"/>
      <c r="F40" s="17"/>
      <c r="G40" s="17"/>
      <c r="H40" s="17"/>
      <c r="I40" s="17"/>
      <c r="J40" s="33"/>
      <c r="K40" s="34"/>
    </row>
    <row r="41" spans="1:11" ht="12.75">
      <c r="A41" s="26">
        <v>39</v>
      </c>
      <c r="B41" s="17"/>
      <c r="C41" s="17"/>
      <c r="D41" s="17"/>
      <c r="E41" s="17"/>
      <c r="F41" s="17"/>
      <c r="G41" s="17"/>
      <c r="H41" s="17"/>
      <c r="I41" s="17"/>
      <c r="J41" s="33"/>
      <c r="K41" s="34"/>
    </row>
    <row r="42" spans="1:11" ht="12.75">
      <c r="A42" s="26">
        <v>40</v>
      </c>
      <c r="B42" s="17"/>
      <c r="C42" s="17"/>
      <c r="D42" s="17"/>
      <c r="E42" s="17"/>
      <c r="F42" s="17"/>
      <c r="G42" s="17"/>
      <c r="H42" s="17"/>
      <c r="I42" s="17"/>
      <c r="J42" s="33"/>
      <c r="K42" s="34"/>
    </row>
    <row r="43" spans="1:11" ht="12.75">
      <c r="A43" s="26">
        <v>41</v>
      </c>
      <c r="B43" s="17"/>
      <c r="C43" s="17"/>
      <c r="D43" s="17"/>
      <c r="E43" s="17"/>
      <c r="F43" s="17"/>
      <c r="G43" s="17"/>
      <c r="H43" s="17"/>
      <c r="I43" s="17"/>
      <c r="J43" s="33"/>
      <c r="K43" s="34"/>
    </row>
    <row r="44" spans="1:11" ht="12.75">
      <c r="A44" s="26">
        <v>42</v>
      </c>
      <c r="B44" s="17"/>
      <c r="C44" s="17"/>
      <c r="D44" s="17"/>
      <c r="E44" s="17"/>
      <c r="F44" s="17"/>
      <c r="G44" s="17"/>
      <c r="H44" s="17"/>
      <c r="I44" s="17"/>
      <c r="J44" s="33"/>
      <c r="K44" s="34"/>
    </row>
    <row r="45" spans="1:11" ht="12.75">
      <c r="A45" s="26">
        <v>43</v>
      </c>
      <c r="B45" s="17"/>
      <c r="C45" s="17"/>
      <c r="D45" s="17"/>
      <c r="E45" s="17"/>
      <c r="F45" s="17"/>
      <c r="G45" s="17"/>
      <c r="H45" s="17"/>
      <c r="I45" s="17"/>
      <c r="J45" s="33"/>
      <c r="K45" s="34"/>
    </row>
    <row r="46" spans="1:11" ht="12.75">
      <c r="A46" s="26">
        <v>44</v>
      </c>
      <c r="B46" s="17"/>
      <c r="C46" s="17"/>
      <c r="D46" s="17"/>
      <c r="E46" s="17"/>
      <c r="F46" s="17"/>
      <c r="G46" s="17"/>
      <c r="H46" s="17"/>
      <c r="I46" s="17"/>
      <c r="J46" s="33"/>
      <c r="K46" s="34"/>
    </row>
    <row r="47" spans="1:11" ht="12.75">
      <c r="A47" s="26">
        <v>45</v>
      </c>
      <c r="B47" s="17"/>
      <c r="C47" s="17"/>
      <c r="D47" s="17"/>
      <c r="E47" s="17"/>
      <c r="F47" s="17"/>
      <c r="G47" s="17"/>
      <c r="H47" s="17"/>
      <c r="I47" s="17"/>
      <c r="J47" s="33"/>
      <c r="K47" s="34"/>
    </row>
    <row r="48" spans="1:11" ht="12.75">
      <c r="A48" s="26">
        <v>46</v>
      </c>
      <c r="B48" s="17"/>
      <c r="C48" s="17"/>
      <c r="D48" s="17"/>
      <c r="E48" s="17"/>
      <c r="F48" s="17"/>
      <c r="G48" s="17"/>
      <c r="H48" s="17"/>
      <c r="I48" s="17"/>
      <c r="J48" s="33"/>
      <c r="K48" s="34"/>
    </row>
    <row r="49" spans="1:11" ht="12.75">
      <c r="A49" s="26">
        <v>47</v>
      </c>
      <c r="B49" s="17"/>
      <c r="C49" s="17"/>
      <c r="D49" s="17"/>
      <c r="E49" s="17"/>
      <c r="F49" s="17"/>
      <c r="G49" s="17"/>
      <c r="H49" s="17"/>
      <c r="I49" s="17"/>
      <c r="J49" s="33"/>
      <c r="K49" s="34"/>
    </row>
    <row r="50" spans="1:11" ht="12.75">
      <c r="A50" s="26">
        <v>48</v>
      </c>
      <c r="B50" s="17"/>
      <c r="C50" s="17"/>
      <c r="D50" s="17"/>
      <c r="E50" s="17"/>
      <c r="F50" s="17"/>
      <c r="G50" s="17"/>
      <c r="H50" s="17"/>
      <c r="I50" s="17"/>
      <c r="J50" s="33"/>
      <c r="K50" s="34"/>
    </row>
    <row r="51" spans="1:11" ht="12.75">
      <c r="A51" s="26">
        <v>49</v>
      </c>
      <c r="B51" s="17"/>
      <c r="C51" s="17"/>
      <c r="D51" s="17"/>
      <c r="E51" s="17"/>
      <c r="F51" s="17"/>
      <c r="G51" s="17"/>
      <c r="H51" s="17"/>
      <c r="I51" s="17"/>
      <c r="J51" s="33"/>
      <c r="K51" s="34"/>
    </row>
    <row r="52" spans="1:11" ht="12.75">
      <c r="A52" s="26">
        <v>50</v>
      </c>
      <c r="B52" s="17"/>
      <c r="C52" s="17"/>
      <c r="D52" s="17"/>
      <c r="E52" s="17"/>
      <c r="F52" s="17"/>
      <c r="G52" s="17"/>
      <c r="H52" s="17"/>
      <c r="I52" s="17"/>
      <c r="J52" s="33"/>
      <c r="K52" s="34"/>
    </row>
    <row r="53" spans="1:11" ht="12.75">
      <c r="A53" s="26">
        <v>51</v>
      </c>
      <c r="B53" s="17"/>
      <c r="C53" s="17"/>
      <c r="D53" s="17"/>
      <c r="E53" s="17"/>
      <c r="F53" s="17"/>
      <c r="G53" s="17"/>
      <c r="H53" s="17"/>
      <c r="I53" s="17"/>
      <c r="J53" s="33"/>
      <c r="K53" s="34"/>
    </row>
    <row r="54" spans="1:11" ht="12.75">
      <c r="A54" s="26">
        <v>52</v>
      </c>
      <c r="B54" s="17"/>
      <c r="C54" s="17"/>
      <c r="D54" s="17"/>
      <c r="E54" s="17"/>
      <c r="F54" s="17"/>
      <c r="G54" s="17"/>
      <c r="H54" s="17"/>
      <c r="I54" s="17"/>
      <c r="J54" s="33"/>
      <c r="K54" s="34"/>
    </row>
    <row r="55" spans="1:11" ht="12.75">
      <c r="A55" s="26">
        <v>53</v>
      </c>
      <c r="B55" s="17"/>
      <c r="C55" s="17"/>
      <c r="D55" s="17"/>
      <c r="E55" s="17"/>
      <c r="F55" s="17"/>
      <c r="G55" s="17"/>
      <c r="H55" s="17"/>
      <c r="I55" s="17"/>
      <c r="J55" s="33"/>
      <c r="K55" s="34"/>
    </row>
    <row r="56" spans="1:11" ht="12.75">
      <c r="A56" s="26">
        <v>54</v>
      </c>
      <c r="B56" s="17"/>
      <c r="C56" s="17"/>
      <c r="D56" s="17"/>
      <c r="E56" s="17"/>
      <c r="F56" s="17"/>
      <c r="G56" s="17"/>
      <c r="H56" s="17"/>
      <c r="I56" s="17"/>
      <c r="J56" s="33"/>
      <c r="K56" s="34"/>
    </row>
    <row r="57" spans="1:11" ht="12.75">
      <c r="A57" s="26">
        <v>55</v>
      </c>
      <c r="B57" s="17"/>
      <c r="C57" s="17"/>
      <c r="D57" s="17"/>
      <c r="E57" s="17"/>
      <c r="F57" s="17"/>
      <c r="G57" s="17"/>
      <c r="H57" s="17"/>
      <c r="I57" s="17"/>
      <c r="J57" s="33"/>
      <c r="K57" s="34"/>
    </row>
    <row r="58" spans="1:11" ht="12.75">
      <c r="A58" s="26">
        <v>56</v>
      </c>
      <c r="B58" s="17"/>
      <c r="C58" s="17"/>
      <c r="D58" s="17"/>
      <c r="E58" s="17"/>
      <c r="F58" s="17"/>
      <c r="G58" s="17"/>
      <c r="H58" s="17"/>
      <c r="I58" s="17"/>
      <c r="J58" s="33"/>
      <c r="K58" s="34"/>
    </row>
    <row r="59" spans="1:11" ht="12.75">
      <c r="A59" s="26">
        <v>57</v>
      </c>
      <c r="B59" s="17"/>
      <c r="C59" s="17"/>
      <c r="D59" s="17"/>
      <c r="E59" s="17"/>
      <c r="F59" s="17"/>
      <c r="G59" s="17"/>
      <c r="H59" s="17"/>
      <c r="I59" s="17"/>
      <c r="J59" s="33"/>
      <c r="K59" s="34"/>
    </row>
    <row r="60" spans="1:11" ht="12.75">
      <c r="A60" s="26">
        <v>58</v>
      </c>
      <c r="B60" s="17"/>
      <c r="C60" s="17"/>
      <c r="D60" s="17"/>
      <c r="E60" s="17"/>
      <c r="F60" s="17"/>
      <c r="G60" s="17"/>
      <c r="H60" s="17"/>
      <c r="I60" s="17"/>
      <c r="J60" s="33"/>
      <c r="K60" s="34"/>
    </row>
    <row r="61" spans="1:11" ht="12.75">
      <c r="A61" s="26">
        <v>59</v>
      </c>
      <c r="B61" s="17"/>
      <c r="C61" s="17"/>
      <c r="D61" s="17"/>
      <c r="E61" s="17"/>
      <c r="F61" s="17"/>
      <c r="G61" s="17"/>
      <c r="H61" s="17"/>
      <c r="I61" s="17"/>
      <c r="J61" s="33"/>
      <c r="K61" s="34"/>
    </row>
    <row r="62" spans="1:11" ht="12.75">
      <c r="A62" s="26">
        <v>60</v>
      </c>
      <c r="B62" s="17"/>
      <c r="C62" s="17"/>
      <c r="D62" s="17"/>
      <c r="E62" s="17"/>
      <c r="F62" s="17"/>
      <c r="G62" s="17"/>
      <c r="H62" s="17"/>
      <c r="I62" s="17"/>
      <c r="J62" s="33"/>
      <c r="K62" s="34"/>
    </row>
    <row r="63" spans="1:11" ht="12.75">
      <c r="A63" s="26">
        <v>61</v>
      </c>
      <c r="B63" s="17"/>
      <c r="C63" s="17"/>
      <c r="D63" s="17"/>
      <c r="E63" s="17"/>
      <c r="F63" s="17"/>
      <c r="G63" s="17"/>
      <c r="H63" s="17"/>
      <c r="I63" s="17"/>
      <c r="J63" s="33"/>
      <c r="K63" s="34"/>
    </row>
    <row r="64" spans="1:11" ht="12.75">
      <c r="A64" s="26">
        <v>62</v>
      </c>
      <c r="B64" s="17"/>
      <c r="C64" s="17"/>
      <c r="D64" s="17"/>
      <c r="E64" s="17"/>
      <c r="F64" s="17"/>
      <c r="G64" s="17"/>
      <c r="H64" s="17"/>
      <c r="I64" s="17"/>
      <c r="J64" s="33"/>
      <c r="K64" s="34"/>
    </row>
    <row r="65" spans="1:11" ht="12.75">
      <c r="A65" s="26">
        <v>63</v>
      </c>
      <c r="B65" s="17"/>
      <c r="C65" s="17"/>
      <c r="D65" s="17"/>
      <c r="E65" s="17"/>
      <c r="F65" s="17"/>
      <c r="G65" s="17"/>
      <c r="H65" s="17"/>
      <c r="I65" s="17"/>
      <c r="J65" s="33"/>
      <c r="K65" s="34"/>
    </row>
    <row r="66" spans="1:11" ht="12.75">
      <c r="A66" s="26">
        <v>64</v>
      </c>
      <c r="B66" s="17"/>
      <c r="C66" s="17"/>
      <c r="D66" s="17"/>
      <c r="E66" s="17"/>
      <c r="F66" s="17"/>
      <c r="G66" s="17"/>
      <c r="H66" s="17"/>
      <c r="I66" s="17"/>
      <c r="J66" s="33"/>
      <c r="K66" s="34"/>
    </row>
    <row r="67" spans="1:11" ht="12.75">
      <c r="A67" s="26">
        <v>65</v>
      </c>
      <c r="B67" s="17"/>
      <c r="C67" s="17"/>
      <c r="D67" s="17"/>
      <c r="E67" s="17"/>
      <c r="F67" s="17"/>
      <c r="G67" s="17"/>
      <c r="H67" s="17"/>
      <c r="I67" s="17"/>
      <c r="J67" s="33"/>
      <c r="K67" s="34"/>
    </row>
    <row r="68" spans="1:11" ht="12.75">
      <c r="A68" s="26">
        <v>66</v>
      </c>
      <c r="B68" s="17"/>
      <c r="C68" s="17"/>
      <c r="D68" s="17"/>
      <c r="E68" s="17"/>
      <c r="F68" s="17"/>
      <c r="G68" s="17"/>
      <c r="H68" s="17"/>
      <c r="I68" s="17"/>
      <c r="J68" s="33"/>
      <c r="K68" s="34"/>
    </row>
    <row r="69" spans="1:11" ht="12.75">
      <c r="A69" s="26">
        <v>67</v>
      </c>
      <c r="B69" s="17"/>
      <c r="C69" s="17"/>
      <c r="D69" s="17"/>
      <c r="E69" s="17"/>
      <c r="F69" s="17"/>
      <c r="G69" s="17"/>
      <c r="H69" s="17"/>
      <c r="I69" s="17"/>
      <c r="J69" s="33"/>
      <c r="K69" s="34"/>
    </row>
    <row r="70" spans="1:11" ht="12.75">
      <c r="A70" s="26">
        <v>68</v>
      </c>
      <c r="B70" s="17"/>
      <c r="C70" s="17"/>
      <c r="D70" s="17"/>
      <c r="E70" s="17"/>
      <c r="F70" s="17"/>
      <c r="G70" s="17"/>
      <c r="H70" s="17"/>
      <c r="I70" s="17"/>
      <c r="J70" s="33"/>
      <c r="K70" s="34"/>
    </row>
    <row r="71" spans="1:11" ht="12.75">
      <c r="A71" s="26">
        <v>69</v>
      </c>
      <c r="B71" s="17"/>
      <c r="C71" s="17"/>
      <c r="D71" s="17"/>
      <c r="E71" s="17"/>
      <c r="F71" s="17"/>
      <c r="G71" s="17"/>
      <c r="H71" s="17"/>
      <c r="I71" s="17"/>
      <c r="J71" s="33"/>
      <c r="K71" s="34"/>
    </row>
    <row r="72" spans="1:11" ht="12.75">
      <c r="A72" s="26">
        <v>70</v>
      </c>
      <c r="B72" s="17"/>
      <c r="C72" s="17"/>
      <c r="D72" s="17"/>
      <c r="E72" s="17"/>
      <c r="F72" s="17"/>
      <c r="G72" s="17"/>
      <c r="H72" s="17"/>
      <c r="I72" s="17"/>
      <c r="J72" s="33"/>
      <c r="K72" s="34"/>
    </row>
    <row r="73" spans="1:11" ht="12.75">
      <c r="A73" s="26">
        <v>71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1:11" ht="12.75">
      <c r="A74" s="26">
        <v>72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1:11" ht="12.75">
      <c r="A75" s="26">
        <v>73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1:11" ht="12.75">
      <c r="A76" s="26">
        <v>74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 ht="12.75">
      <c r="A77" s="26">
        <v>75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 ht="12.75">
      <c r="A78" s="26">
        <v>76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 ht="12.75">
      <c r="A79" s="26">
        <v>77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 ht="12.75">
      <c r="A80" s="26">
        <v>78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 ht="12.75">
      <c r="A81" s="26">
        <v>79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 ht="12.75">
      <c r="A82" s="26">
        <v>80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11" ht="12.75">
      <c r="A83" s="26">
        <v>81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1:11" ht="12.75">
      <c r="A84" s="26">
        <v>82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26">
        <v>83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 ht="12.75">
      <c r="A86" s="26">
        <v>84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1:11" ht="12.75">
      <c r="A87" s="26">
        <v>85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 ht="12.75">
      <c r="A88" s="26">
        <v>86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ht="12.75">
      <c r="A89" s="26">
        <v>87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ht="12.75">
      <c r="A90" s="26">
        <v>88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26">
        <v>89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2.75">
      <c r="A92" s="26">
        <v>90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2.75">
      <c r="A93" s="26">
        <v>91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2.75">
      <c r="A94" s="26">
        <v>92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12.75">
      <c r="A95" s="26">
        <v>93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2.75">
      <c r="A96" s="26">
        <v>94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12.75">
      <c r="A97" s="26">
        <v>95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ht="12.75">
      <c r="A98" s="26">
        <v>96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1:11" ht="12.75">
      <c r="A99" s="26">
        <v>97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1:11" ht="12.75">
      <c r="A100" s="26">
        <v>98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ht="12.75">
      <c r="A101" s="26">
        <v>99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ht="12.75">
      <c r="A102" s="26">
        <v>100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42"/>
  <sheetViews>
    <sheetView zoomScale="88" zoomScaleNormal="88" workbookViewId="0" topLeftCell="G1">
      <pane ySplit="4" topLeftCell="BM108" activePane="bottomLeft" state="frozen"/>
      <selection pane="topLeft" activeCell="A1" sqref="A1"/>
      <selection pane="bottomLeft" activeCell="C2" sqref="C2:AH3"/>
    </sheetView>
  </sheetViews>
  <sheetFormatPr defaultColWidth="9.00390625" defaultRowHeight="12.75"/>
  <cols>
    <col min="1" max="1" width="4.375" style="0" customWidth="1"/>
    <col min="2" max="2" width="33.375" style="0" bestFit="1" customWidth="1"/>
    <col min="3" max="30" width="4.875" style="0" customWidth="1"/>
    <col min="31" max="31" width="6.625" style="0" customWidth="1"/>
    <col min="32" max="34" width="5.125" style="0" customWidth="1"/>
    <col min="35" max="35" width="15.75390625" style="0" bestFit="1" customWidth="1"/>
    <col min="36" max="36" width="5.875" style="0" bestFit="1" customWidth="1"/>
  </cols>
  <sheetData>
    <row r="1" spans="1:36" ht="12.75">
      <c r="A1" s="27" t="s">
        <v>182</v>
      </c>
      <c r="B1" s="28"/>
      <c r="C1" s="28"/>
      <c r="D1" s="28"/>
      <c r="E1" s="28"/>
      <c r="F1" s="28"/>
      <c r="G1" s="29"/>
      <c r="H1" s="29"/>
      <c r="I1" s="30" t="s">
        <v>0</v>
      </c>
      <c r="J1" s="35">
        <f>100-COUNTBLANK(Результаты!B3:B102)</f>
        <v>0</v>
      </c>
      <c r="K1" s="28"/>
      <c r="L1" s="28"/>
      <c r="M1" s="28"/>
      <c r="N1" s="29"/>
      <c r="O1" s="29"/>
      <c r="P1" s="28"/>
      <c r="Q1" s="28"/>
      <c r="R1" s="28"/>
      <c r="S1" s="28"/>
      <c r="T1" s="28"/>
      <c r="U1" s="28"/>
      <c r="V1" s="28"/>
      <c r="W1" s="29"/>
      <c r="X1" s="28"/>
      <c r="Y1" s="28"/>
      <c r="Z1" s="27"/>
      <c r="AA1" s="27"/>
      <c r="AB1" s="27"/>
      <c r="AC1" s="27"/>
      <c r="AD1" s="30"/>
      <c r="AE1" s="31"/>
      <c r="AF1" s="31"/>
      <c r="AG1" s="31"/>
      <c r="AH1" s="31"/>
      <c r="AI1" s="29"/>
      <c r="AJ1" s="29"/>
    </row>
    <row r="2" spans="1:36" ht="12.75">
      <c r="A2" s="6"/>
      <c r="B2" s="32" t="s">
        <v>188</v>
      </c>
      <c r="C2" s="36" t="s">
        <v>80</v>
      </c>
      <c r="D2" s="36" t="s">
        <v>88</v>
      </c>
      <c r="E2" s="36" t="s">
        <v>80</v>
      </c>
      <c r="F2" s="36" t="s">
        <v>80</v>
      </c>
      <c r="G2" s="36" t="s">
        <v>80</v>
      </c>
      <c r="H2" s="36" t="s">
        <v>88</v>
      </c>
      <c r="I2" s="36" t="s">
        <v>88</v>
      </c>
      <c r="J2" s="36" t="s">
        <v>80</v>
      </c>
      <c r="K2" s="36" t="s">
        <v>80</v>
      </c>
      <c r="L2" s="36" t="s">
        <v>80</v>
      </c>
      <c r="M2" s="36" t="s">
        <v>80</v>
      </c>
      <c r="N2" s="36" t="s">
        <v>80</v>
      </c>
      <c r="O2" s="36" t="s">
        <v>80</v>
      </c>
      <c r="P2" s="36" t="s">
        <v>80</v>
      </c>
      <c r="Q2" s="36" t="s">
        <v>88</v>
      </c>
      <c r="R2" s="36" t="s">
        <v>80</v>
      </c>
      <c r="S2" s="36" t="s">
        <v>80</v>
      </c>
      <c r="T2" s="36" t="s">
        <v>31</v>
      </c>
      <c r="U2" s="36" t="s">
        <v>80</v>
      </c>
      <c r="V2" s="36" t="s">
        <v>80</v>
      </c>
      <c r="W2" s="36" t="s">
        <v>88</v>
      </c>
      <c r="X2" s="36" t="s">
        <v>31</v>
      </c>
      <c r="Y2" s="36" t="s">
        <v>80</v>
      </c>
      <c r="Z2" s="36" t="s">
        <v>88</v>
      </c>
      <c r="AA2" s="36" t="s">
        <v>88</v>
      </c>
      <c r="AB2" s="36" t="s">
        <v>88</v>
      </c>
      <c r="AC2" s="36" t="s">
        <v>80</v>
      </c>
      <c r="AD2" s="36" t="s">
        <v>88</v>
      </c>
      <c r="AE2" s="36" t="s">
        <v>88</v>
      </c>
      <c r="AF2" s="36" t="s">
        <v>31</v>
      </c>
      <c r="AG2" s="36" t="s">
        <v>31</v>
      </c>
      <c r="AH2" s="36" t="s">
        <v>31</v>
      </c>
      <c r="AI2" s="7"/>
      <c r="AJ2" s="7"/>
    </row>
    <row r="3" spans="1:36" ht="12.75">
      <c r="A3" s="6"/>
      <c r="B3" s="32" t="s">
        <v>189</v>
      </c>
      <c r="C3" s="36">
        <v>1</v>
      </c>
      <c r="D3" s="36">
        <v>1</v>
      </c>
      <c r="E3" s="36">
        <v>1</v>
      </c>
      <c r="F3" s="36">
        <v>1</v>
      </c>
      <c r="G3" s="36">
        <v>1</v>
      </c>
      <c r="H3" s="36">
        <v>1</v>
      </c>
      <c r="I3" s="36">
        <v>1</v>
      </c>
      <c r="J3" s="36">
        <v>1</v>
      </c>
      <c r="K3" s="36">
        <v>1</v>
      </c>
      <c r="L3" s="36">
        <v>1</v>
      </c>
      <c r="M3" s="36">
        <v>1</v>
      </c>
      <c r="N3" s="36">
        <v>1</v>
      </c>
      <c r="O3" s="36">
        <v>1</v>
      </c>
      <c r="P3" s="36">
        <v>1</v>
      </c>
      <c r="Q3" s="36">
        <v>1</v>
      </c>
      <c r="R3" s="36">
        <v>1</v>
      </c>
      <c r="S3" s="36">
        <v>1</v>
      </c>
      <c r="T3" s="36">
        <v>1</v>
      </c>
      <c r="U3" s="36">
        <v>1</v>
      </c>
      <c r="V3" s="36">
        <v>1</v>
      </c>
      <c r="W3" s="36">
        <v>1</v>
      </c>
      <c r="X3" s="36">
        <v>1</v>
      </c>
      <c r="Y3" s="36">
        <v>1</v>
      </c>
      <c r="Z3" s="36">
        <v>1</v>
      </c>
      <c r="AA3" s="36">
        <v>1</v>
      </c>
      <c r="AB3" s="36">
        <v>1</v>
      </c>
      <c r="AC3" s="36">
        <v>1</v>
      </c>
      <c r="AD3" s="36">
        <v>1</v>
      </c>
      <c r="AE3" s="36">
        <v>3</v>
      </c>
      <c r="AF3" s="36">
        <v>2</v>
      </c>
      <c r="AG3" s="36">
        <v>3</v>
      </c>
      <c r="AH3" s="36">
        <v>4</v>
      </c>
      <c r="AI3" s="7"/>
      <c r="AJ3" s="7"/>
    </row>
    <row r="4" spans="1:36" s="4" customFormat="1" ht="12.75">
      <c r="A4" s="8"/>
      <c r="B4" s="9" t="s">
        <v>24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38</v>
      </c>
      <c r="N4" s="10" t="s">
        <v>39</v>
      </c>
      <c r="O4" s="10" t="s">
        <v>40</v>
      </c>
      <c r="P4" s="10" t="s">
        <v>41</v>
      </c>
      <c r="Q4" s="10" t="s">
        <v>42</v>
      </c>
      <c r="R4" s="10" t="s">
        <v>43</v>
      </c>
      <c r="S4" s="10" t="s">
        <v>44</v>
      </c>
      <c r="T4" s="10" t="s">
        <v>45</v>
      </c>
      <c r="U4" s="10" t="s">
        <v>11</v>
      </c>
      <c r="V4" s="10" t="s">
        <v>12</v>
      </c>
      <c r="W4" s="10" t="s">
        <v>13</v>
      </c>
      <c r="X4" s="10" t="s">
        <v>14</v>
      </c>
      <c r="Y4" s="10" t="s">
        <v>15</v>
      </c>
      <c r="Z4" s="10" t="s">
        <v>16</v>
      </c>
      <c r="AA4" s="10" t="s">
        <v>17</v>
      </c>
      <c r="AB4" s="10" t="s">
        <v>18</v>
      </c>
      <c r="AC4" s="10" t="s">
        <v>71</v>
      </c>
      <c r="AD4" s="10" t="s">
        <v>72</v>
      </c>
      <c r="AE4" s="10" t="s">
        <v>19</v>
      </c>
      <c r="AF4" s="10" t="s">
        <v>20</v>
      </c>
      <c r="AG4" s="10" t="s">
        <v>21</v>
      </c>
      <c r="AH4" s="10" t="s">
        <v>22</v>
      </c>
      <c r="AI4" s="8" t="str">
        <f>Результаты!J2</f>
        <v>Первичный бал</v>
      </c>
      <c r="AJ4" s="8" t="str">
        <f>Результаты!K2</f>
        <v>Балл</v>
      </c>
    </row>
    <row r="5" spans="1:36" ht="12.75">
      <c r="A5">
        <v>1</v>
      </c>
      <c r="B5" t="str">
        <f>Результаты!B3&amp;" "&amp;Результаты!C3&amp;" "&amp;Результаты!D3</f>
        <v>  </v>
      </c>
      <c r="C5">
        <f>MID(Результаты!$G3,1,1)</f>
      </c>
      <c r="D5">
        <f>MID(Результаты!$G3,2,1)</f>
      </c>
      <c r="E5">
        <f>MID(Результаты!$G3,3,1)</f>
      </c>
      <c r="F5">
        <f>MID(Результаты!$G3,4,1)</f>
      </c>
      <c r="G5">
        <f>MID(Результаты!$G3,5,1)</f>
      </c>
      <c r="H5">
        <f>MID(Результаты!$G3,6,1)</f>
      </c>
      <c r="I5">
        <f>MID(Результаты!$G3,7,1)</f>
      </c>
      <c r="J5">
        <f>MID(Результаты!$G3,8,1)</f>
      </c>
      <c r="K5">
        <f>MID(Результаты!$G3,9,1)</f>
      </c>
      <c r="L5">
        <f>MID(Результаты!$G3,10,1)</f>
      </c>
      <c r="M5">
        <f>MID(Результаты!$G3,11,1)</f>
      </c>
      <c r="N5">
        <f>MID(Результаты!$G3,12,1)</f>
      </c>
      <c r="O5">
        <f>MID(Результаты!$G3,13,1)</f>
      </c>
      <c r="P5">
        <f>MID(Результаты!$G3,14,1)</f>
      </c>
      <c r="Q5">
        <f>MID(Результаты!$G3,15,1)</f>
      </c>
      <c r="R5">
        <f>MID(Результаты!$G3,16,1)</f>
      </c>
      <c r="S5">
        <f>MID(Результаты!$G3,17,1)</f>
      </c>
      <c r="T5">
        <f>MID(Результаты!$G3,18,1)</f>
      </c>
      <c r="U5">
        <f>MID(Результаты!$H3,1,1)</f>
      </c>
      <c r="V5">
        <f>MID(Результаты!$H3,2,1)</f>
      </c>
      <c r="W5">
        <f>MID(Результаты!$H3,3,1)</f>
      </c>
      <c r="X5">
        <f>MID(Результаты!$H3,4,1)</f>
      </c>
      <c r="Y5">
        <f>MID(Результаты!$H3,5,1)</f>
      </c>
      <c r="Z5">
        <f>MID(Результаты!$H3,6,1)</f>
      </c>
      <c r="AA5">
        <f>MID(Результаты!$H3,7,1)</f>
      </c>
      <c r="AB5">
        <f>MID(Результаты!$H3,8,1)</f>
      </c>
      <c r="AC5">
        <f>MID(Результаты!$H3,9,1)</f>
      </c>
      <c r="AD5">
        <f>MID(Результаты!$H3,10,1)</f>
      </c>
      <c r="AE5" t="e">
        <f>VALUE(MID(Результаты!$I3,1,1))</f>
        <v>#VALUE!</v>
      </c>
      <c r="AF5" t="e">
        <f>VALUE(MID(Результаты!$I3,5,1))</f>
        <v>#VALUE!</v>
      </c>
      <c r="AG5" t="e">
        <f>VALUE(MID(Результаты!$I3,9,1))</f>
        <v>#VALUE!</v>
      </c>
      <c r="AH5" t="e">
        <f>VALUE(MID(Результаты!$I3,13,1))</f>
        <v>#VALUE!</v>
      </c>
      <c r="AI5">
        <f>Результаты!J3</f>
        <v>0</v>
      </c>
      <c r="AJ5">
        <f>Результаты!K3</f>
        <v>0</v>
      </c>
    </row>
    <row r="6" spans="1:36" ht="12.75">
      <c r="A6">
        <v>2</v>
      </c>
      <c r="B6" t="str">
        <f>Результаты!B4&amp;" "&amp;Результаты!C4&amp;" "&amp;Результаты!D4</f>
        <v>  </v>
      </c>
      <c r="C6">
        <f>MID(Результаты!$G4,1,1)</f>
      </c>
      <c r="D6">
        <f>MID(Результаты!$G4,2,1)</f>
      </c>
      <c r="E6">
        <f>MID(Результаты!$G4,3,1)</f>
      </c>
      <c r="F6">
        <f>MID(Результаты!$G4,4,1)</f>
      </c>
      <c r="G6">
        <f>MID(Результаты!$G4,5,1)</f>
      </c>
      <c r="H6">
        <f>MID(Результаты!$G4,6,1)</f>
      </c>
      <c r="I6">
        <f>MID(Результаты!$G4,7,1)</f>
      </c>
      <c r="J6">
        <f>MID(Результаты!$G4,8,1)</f>
      </c>
      <c r="K6">
        <f>MID(Результаты!$G4,9,1)</f>
      </c>
      <c r="L6">
        <f>MID(Результаты!$G4,10,1)</f>
      </c>
      <c r="M6">
        <f>MID(Результаты!$G4,11,1)</f>
      </c>
      <c r="N6">
        <f>MID(Результаты!$G4,12,1)</f>
      </c>
      <c r="O6">
        <f>MID(Результаты!$G4,13,1)</f>
      </c>
      <c r="P6">
        <f>MID(Результаты!$G4,14,1)</f>
      </c>
      <c r="Q6">
        <f>MID(Результаты!$G4,15,1)</f>
      </c>
      <c r="R6">
        <f>MID(Результаты!$G4,16,1)</f>
      </c>
      <c r="S6">
        <f>MID(Результаты!$G4,17,1)</f>
      </c>
      <c r="T6">
        <f>MID(Результаты!$G4,18,1)</f>
      </c>
      <c r="U6">
        <f>MID(Результаты!$H4,1,1)</f>
      </c>
      <c r="V6">
        <f>MID(Результаты!$H4,2,1)</f>
      </c>
      <c r="W6">
        <f>MID(Результаты!$H4,3,1)</f>
      </c>
      <c r="X6">
        <f>MID(Результаты!$H4,4,1)</f>
      </c>
      <c r="Y6">
        <f>MID(Результаты!$H4,5,1)</f>
      </c>
      <c r="Z6">
        <f>MID(Результаты!$H4,6,1)</f>
      </c>
      <c r="AA6">
        <f>MID(Результаты!$H4,7,1)</f>
      </c>
      <c r="AB6">
        <f>MID(Результаты!$H4,8,1)</f>
      </c>
      <c r="AC6">
        <f>MID(Результаты!$H4,9,1)</f>
      </c>
      <c r="AD6">
        <f>MID(Результаты!$H4,10,1)</f>
      </c>
      <c r="AE6" t="e">
        <f>VALUE(MID(Результаты!$I4,1,1))</f>
        <v>#VALUE!</v>
      </c>
      <c r="AF6" t="e">
        <f>VALUE(MID(Результаты!$I4,5,1))</f>
        <v>#VALUE!</v>
      </c>
      <c r="AG6" t="e">
        <f>VALUE(MID(Результаты!$I4,9,1))</f>
        <v>#VALUE!</v>
      </c>
      <c r="AH6" t="e">
        <f>VALUE(MID(Результаты!$I4,13,1))</f>
        <v>#VALUE!</v>
      </c>
      <c r="AI6">
        <f>Результаты!J4</f>
        <v>0</v>
      </c>
      <c r="AJ6">
        <f>Результаты!K4</f>
        <v>0</v>
      </c>
    </row>
    <row r="7" spans="1:36" ht="12.75">
      <c r="A7">
        <v>3</v>
      </c>
      <c r="B7" t="str">
        <f>Результаты!B5&amp;" "&amp;Результаты!C5&amp;" "&amp;Результаты!D5</f>
        <v>  </v>
      </c>
      <c r="C7">
        <f>MID(Результаты!$G5,1,1)</f>
      </c>
      <c r="D7">
        <f>MID(Результаты!$G5,2,1)</f>
      </c>
      <c r="E7">
        <f>MID(Результаты!$G5,3,1)</f>
      </c>
      <c r="F7">
        <f>MID(Результаты!$G5,4,1)</f>
      </c>
      <c r="G7">
        <f>MID(Результаты!$G5,5,1)</f>
      </c>
      <c r="H7">
        <f>MID(Результаты!$G5,6,1)</f>
      </c>
      <c r="I7">
        <f>MID(Результаты!$G5,7,1)</f>
      </c>
      <c r="J7">
        <f>MID(Результаты!$G5,8,1)</f>
      </c>
      <c r="K7">
        <f>MID(Результаты!$G5,9,1)</f>
      </c>
      <c r="L7">
        <f>MID(Результаты!$G5,10,1)</f>
      </c>
      <c r="M7">
        <f>MID(Результаты!$G5,11,1)</f>
      </c>
      <c r="N7">
        <f>MID(Результаты!$G5,12,1)</f>
      </c>
      <c r="O7">
        <f>MID(Результаты!$G5,13,1)</f>
      </c>
      <c r="P7">
        <f>MID(Результаты!$G5,14,1)</f>
      </c>
      <c r="Q7">
        <f>MID(Результаты!$G5,15,1)</f>
      </c>
      <c r="R7">
        <f>MID(Результаты!$G5,16,1)</f>
      </c>
      <c r="S7">
        <f>MID(Результаты!$G5,17,1)</f>
      </c>
      <c r="T7">
        <f>MID(Результаты!$G5,18,1)</f>
      </c>
      <c r="U7">
        <f>MID(Результаты!$H5,1,1)</f>
      </c>
      <c r="V7">
        <f>MID(Результаты!$H5,2,1)</f>
      </c>
      <c r="W7">
        <f>MID(Результаты!$H5,3,1)</f>
      </c>
      <c r="X7">
        <f>MID(Результаты!$H5,4,1)</f>
      </c>
      <c r="Y7">
        <f>MID(Результаты!$H5,5,1)</f>
      </c>
      <c r="Z7">
        <f>MID(Результаты!$H5,6,1)</f>
      </c>
      <c r="AA7">
        <f>MID(Результаты!$H5,7,1)</f>
      </c>
      <c r="AB7">
        <f>MID(Результаты!$H5,8,1)</f>
      </c>
      <c r="AC7">
        <f>MID(Результаты!$H5,9,1)</f>
      </c>
      <c r="AD7">
        <f>MID(Результаты!$H5,10,1)</f>
      </c>
      <c r="AE7" t="e">
        <f>VALUE(MID(Результаты!$I5,1,1))</f>
        <v>#VALUE!</v>
      </c>
      <c r="AF7" t="e">
        <f>VALUE(MID(Результаты!$I5,5,1))</f>
        <v>#VALUE!</v>
      </c>
      <c r="AG7" t="e">
        <f>VALUE(MID(Результаты!$I5,9,1))</f>
        <v>#VALUE!</v>
      </c>
      <c r="AH7" t="e">
        <f>VALUE(MID(Результаты!$I5,13,1))</f>
        <v>#VALUE!</v>
      </c>
      <c r="AI7">
        <f>Результаты!J5</f>
        <v>0</v>
      </c>
      <c r="AJ7">
        <f>Результаты!K5</f>
        <v>0</v>
      </c>
    </row>
    <row r="8" spans="1:36" ht="12.75">
      <c r="A8">
        <v>4</v>
      </c>
      <c r="B8" t="str">
        <f>Результаты!B6&amp;" "&amp;Результаты!C6&amp;" "&amp;Результаты!D6</f>
        <v>  </v>
      </c>
      <c r="C8">
        <f>MID(Результаты!$G6,1,1)</f>
      </c>
      <c r="D8">
        <f>MID(Результаты!$G6,2,1)</f>
      </c>
      <c r="E8">
        <f>MID(Результаты!$G6,3,1)</f>
      </c>
      <c r="F8">
        <f>MID(Результаты!$G6,4,1)</f>
      </c>
      <c r="G8">
        <f>MID(Результаты!$G6,5,1)</f>
      </c>
      <c r="H8">
        <f>MID(Результаты!$G6,6,1)</f>
      </c>
      <c r="I8">
        <f>MID(Результаты!$G6,7,1)</f>
      </c>
      <c r="J8">
        <f>MID(Результаты!$G6,8,1)</f>
      </c>
      <c r="K8">
        <f>MID(Результаты!$G6,9,1)</f>
      </c>
      <c r="L8">
        <f>MID(Результаты!$G6,10,1)</f>
      </c>
      <c r="M8">
        <f>MID(Результаты!$G6,11,1)</f>
      </c>
      <c r="N8">
        <f>MID(Результаты!$G6,12,1)</f>
      </c>
      <c r="O8">
        <f>MID(Результаты!$G6,13,1)</f>
      </c>
      <c r="P8">
        <f>MID(Результаты!$G6,14,1)</f>
      </c>
      <c r="Q8">
        <f>MID(Результаты!$G6,15,1)</f>
      </c>
      <c r="R8">
        <f>MID(Результаты!$G6,16,1)</f>
      </c>
      <c r="S8">
        <f>MID(Результаты!$G6,17,1)</f>
      </c>
      <c r="T8">
        <f>MID(Результаты!$G6,18,1)</f>
      </c>
      <c r="U8">
        <f>MID(Результаты!$H6,1,1)</f>
      </c>
      <c r="V8">
        <f>MID(Результаты!$H6,2,1)</f>
      </c>
      <c r="W8">
        <f>MID(Результаты!$H6,3,1)</f>
      </c>
      <c r="X8">
        <f>MID(Результаты!$H6,4,1)</f>
      </c>
      <c r="Y8">
        <f>MID(Результаты!$H6,5,1)</f>
      </c>
      <c r="Z8">
        <f>MID(Результаты!$H6,6,1)</f>
      </c>
      <c r="AA8">
        <f>MID(Результаты!$H6,7,1)</f>
      </c>
      <c r="AB8">
        <f>MID(Результаты!$H6,8,1)</f>
      </c>
      <c r="AC8">
        <f>MID(Результаты!$H6,9,1)</f>
      </c>
      <c r="AD8">
        <f>MID(Результаты!$H6,10,1)</f>
      </c>
      <c r="AE8" t="e">
        <f>VALUE(MID(Результаты!$I6,1,1))</f>
        <v>#VALUE!</v>
      </c>
      <c r="AF8" t="e">
        <f>VALUE(MID(Результаты!$I6,5,1))</f>
        <v>#VALUE!</v>
      </c>
      <c r="AG8" t="e">
        <f>VALUE(MID(Результаты!$I6,9,1))</f>
        <v>#VALUE!</v>
      </c>
      <c r="AH8" t="e">
        <f>VALUE(MID(Результаты!$I6,13,1))</f>
        <v>#VALUE!</v>
      </c>
      <c r="AI8">
        <f>Результаты!J6</f>
        <v>0</v>
      </c>
      <c r="AJ8">
        <f>Результаты!K6</f>
        <v>0</v>
      </c>
    </row>
    <row r="9" spans="1:36" ht="12.75">
      <c r="A9">
        <v>5</v>
      </c>
      <c r="B9" t="str">
        <f>Результаты!B7&amp;" "&amp;Результаты!C7&amp;" "&amp;Результаты!D7</f>
        <v>  </v>
      </c>
      <c r="C9">
        <f>MID(Результаты!$G7,1,1)</f>
      </c>
      <c r="D9">
        <f>MID(Результаты!$G7,2,1)</f>
      </c>
      <c r="E9">
        <f>MID(Результаты!$G7,3,1)</f>
      </c>
      <c r="F9">
        <f>MID(Результаты!$G7,4,1)</f>
      </c>
      <c r="G9">
        <f>MID(Результаты!$G7,5,1)</f>
      </c>
      <c r="H9">
        <f>MID(Результаты!$G7,6,1)</f>
      </c>
      <c r="I9">
        <f>MID(Результаты!$G7,7,1)</f>
      </c>
      <c r="J9">
        <f>MID(Результаты!$G7,8,1)</f>
      </c>
      <c r="K9">
        <f>MID(Результаты!$G7,9,1)</f>
      </c>
      <c r="L9">
        <f>MID(Результаты!$G7,10,1)</f>
      </c>
      <c r="M9">
        <f>MID(Результаты!$G7,11,1)</f>
      </c>
      <c r="N9">
        <f>MID(Результаты!$G7,12,1)</f>
      </c>
      <c r="O9">
        <f>MID(Результаты!$G7,13,1)</f>
      </c>
      <c r="P9">
        <f>MID(Результаты!$G7,14,1)</f>
      </c>
      <c r="Q9">
        <f>MID(Результаты!$G7,15,1)</f>
      </c>
      <c r="R9">
        <f>MID(Результаты!$G7,16,1)</f>
      </c>
      <c r="S9">
        <f>MID(Результаты!$G7,17,1)</f>
      </c>
      <c r="T9">
        <f>MID(Результаты!$G7,18,1)</f>
      </c>
      <c r="U9">
        <f>MID(Результаты!$H7,1,1)</f>
      </c>
      <c r="V9">
        <f>MID(Результаты!$H7,2,1)</f>
      </c>
      <c r="W9">
        <f>MID(Результаты!$H7,3,1)</f>
      </c>
      <c r="X9">
        <f>MID(Результаты!$H7,4,1)</f>
      </c>
      <c r="Y9">
        <f>MID(Результаты!$H7,5,1)</f>
      </c>
      <c r="Z9">
        <f>MID(Результаты!$H7,6,1)</f>
      </c>
      <c r="AA9">
        <f>MID(Результаты!$H7,7,1)</f>
      </c>
      <c r="AB9">
        <f>MID(Результаты!$H7,8,1)</f>
      </c>
      <c r="AC9">
        <f>MID(Результаты!$H7,9,1)</f>
      </c>
      <c r="AD9">
        <f>MID(Результаты!$H7,10,1)</f>
      </c>
      <c r="AE9" t="e">
        <f>VALUE(MID(Результаты!$I7,1,1))</f>
        <v>#VALUE!</v>
      </c>
      <c r="AF9" t="e">
        <f>VALUE(MID(Результаты!$I7,5,1))</f>
        <v>#VALUE!</v>
      </c>
      <c r="AG9" t="e">
        <f>VALUE(MID(Результаты!$I7,9,1))</f>
        <v>#VALUE!</v>
      </c>
      <c r="AH9" t="e">
        <f>VALUE(MID(Результаты!$I7,13,1))</f>
        <v>#VALUE!</v>
      </c>
      <c r="AI9">
        <f>Результаты!J7</f>
        <v>0</v>
      </c>
      <c r="AJ9">
        <f>Результаты!K7</f>
        <v>0</v>
      </c>
    </row>
    <row r="10" spans="1:36" ht="12.75">
      <c r="A10">
        <v>6</v>
      </c>
      <c r="B10" t="str">
        <f>Результаты!B8&amp;" "&amp;Результаты!C8&amp;" "&amp;Результаты!D8</f>
        <v>  </v>
      </c>
      <c r="C10">
        <f>MID(Результаты!$G8,1,1)</f>
      </c>
      <c r="D10">
        <f>MID(Результаты!$G8,2,1)</f>
      </c>
      <c r="E10">
        <f>MID(Результаты!$G8,3,1)</f>
      </c>
      <c r="F10">
        <f>MID(Результаты!$G8,4,1)</f>
      </c>
      <c r="G10">
        <f>MID(Результаты!$G8,5,1)</f>
      </c>
      <c r="H10">
        <f>MID(Результаты!$G8,6,1)</f>
      </c>
      <c r="I10">
        <f>MID(Результаты!$G8,7,1)</f>
      </c>
      <c r="J10">
        <f>MID(Результаты!$G8,8,1)</f>
      </c>
      <c r="K10">
        <f>MID(Результаты!$G8,9,1)</f>
      </c>
      <c r="L10">
        <f>MID(Результаты!$G8,10,1)</f>
      </c>
      <c r="M10">
        <f>MID(Результаты!$G8,11,1)</f>
      </c>
      <c r="N10">
        <f>MID(Результаты!$G8,12,1)</f>
      </c>
      <c r="O10">
        <f>MID(Результаты!$G8,13,1)</f>
      </c>
      <c r="P10">
        <f>MID(Результаты!$G8,14,1)</f>
      </c>
      <c r="Q10">
        <f>MID(Результаты!$G8,15,1)</f>
      </c>
      <c r="R10">
        <f>MID(Результаты!$G8,16,1)</f>
      </c>
      <c r="S10">
        <f>MID(Результаты!$G8,17,1)</f>
      </c>
      <c r="T10">
        <f>MID(Результаты!$G8,18,1)</f>
      </c>
      <c r="U10">
        <f>MID(Результаты!$H8,1,1)</f>
      </c>
      <c r="V10">
        <f>MID(Результаты!$H8,2,1)</f>
      </c>
      <c r="W10">
        <f>MID(Результаты!$H8,3,1)</f>
      </c>
      <c r="X10">
        <f>MID(Результаты!$H8,4,1)</f>
      </c>
      <c r="Y10">
        <f>MID(Результаты!$H8,5,1)</f>
      </c>
      <c r="Z10">
        <f>MID(Результаты!$H8,6,1)</f>
      </c>
      <c r="AA10">
        <f>MID(Результаты!$H8,7,1)</f>
      </c>
      <c r="AB10">
        <f>MID(Результаты!$H8,8,1)</f>
      </c>
      <c r="AC10">
        <f>MID(Результаты!$H8,9,1)</f>
      </c>
      <c r="AD10">
        <f>MID(Результаты!$H8,10,1)</f>
      </c>
      <c r="AE10" t="e">
        <f>VALUE(MID(Результаты!$I8,1,1))</f>
        <v>#VALUE!</v>
      </c>
      <c r="AF10" t="e">
        <f>VALUE(MID(Результаты!$I8,5,1))</f>
        <v>#VALUE!</v>
      </c>
      <c r="AG10" t="e">
        <f>VALUE(MID(Результаты!$I8,9,1))</f>
        <v>#VALUE!</v>
      </c>
      <c r="AH10" t="e">
        <f>VALUE(MID(Результаты!$I8,13,1))</f>
        <v>#VALUE!</v>
      </c>
      <c r="AI10">
        <f>Результаты!J8</f>
        <v>0</v>
      </c>
      <c r="AJ10">
        <f>Результаты!K8</f>
        <v>0</v>
      </c>
    </row>
    <row r="11" spans="1:36" ht="12.75">
      <c r="A11">
        <v>7</v>
      </c>
      <c r="B11" t="str">
        <f>Результаты!B9&amp;" "&amp;Результаты!C9&amp;" "&amp;Результаты!D9</f>
        <v>  </v>
      </c>
      <c r="C11">
        <f>MID(Результаты!$G9,1,1)</f>
      </c>
      <c r="D11">
        <f>MID(Результаты!$G9,2,1)</f>
      </c>
      <c r="E11">
        <f>MID(Результаты!$G9,3,1)</f>
      </c>
      <c r="F11">
        <f>MID(Результаты!$G9,4,1)</f>
      </c>
      <c r="G11">
        <f>MID(Результаты!$G9,5,1)</f>
      </c>
      <c r="H11">
        <f>MID(Результаты!$G9,6,1)</f>
      </c>
      <c r="I11">
        <f>MID(Результаты!$G9,7,1)</f>
      </c>
      <c r="J11">
        <f>MID(Результаты!$G9,8,1)</f>
      </c>
      <c r="K11">
        <f>MID(Результаты!$G9,9,1)</f>
      </c>
      <c r="L11">
        <f>MID(Результаты!$G9,10,1)</f>
      </c>
      <c r="M11">
        <f>MID(Результаты!$G9,11,1)</f>
      </c>
      <c r="N11">
        <f>MID(Результаты!$G9,12,1)</f>
      </c>
      <c r="O11">
        <f>MID(Результаты!$G9,13,1)</f>
      </c>
      <c r="P11">
        <f>MID(Результаты!$G9,14,1)</f>
      </c>
      <c r="Q11">
        <f>MID(Результаты!$G9,15,1)</f>
      </c>
      <c r="R11">
        <f>MID(Результаты!$G9,16,1)</f>
      </c>
      <c r="S11">
        <f>MID(Результаты!$G9,17,1)</f>
      </c>
      <c r="T11">
        <f>MID(Результаты!$G9,18,1)</f>
      </c>
      <c r="U11">
        <f>MID(Результаты!$H9,1,1)</f>
      </c>
      <c r="V11">
        <f>MID(Результаты!$H9,2,1)</f>
      </c>
      <c r="W11">
        <f>MID(Результаты!$H9,3,1)</f>
      </c>
      <c r="X11">
        <f>MID(Результаты!$H9,4,1)</f>
      </c>
      <c r="Y11">
        <f>MID(Результаты!$H9,5,1)</f>
      </c>
      <c r="Z11">
        <f>MID(Результаты!$H9,6,1)</f>
      </c>
      <c r="AA11">
        <f>MID(Результаты!$H9,7,1)</f>
      </c>
      <c r="AB11">
        <f>MID(Результаты!$H9,8,1)</f>
      </c>
      <c r="AC11">
        <f>MID(Результаты!$H9,9,1)</f>
      </c>
      <c r="AD11">
        <f>MID(Результаты!$H9,10,1)</f>
      </c>
      <c r="AE11" t="e">
        <f>VALUE(MID(Результаты!$I9,1,1))</f>
        <v>#VALUE!</v>
      </c>
      <c r="AF11" t="e">
        <f>VALUE(MID(Результаты!$I9,5,1))</f>
        <v>#VALUE!</v>
      </c>
      <c r="AG11" t="e">
        <f>VALUE(MID(Результаты!$I9,9,1))</f>
        <v>#VALUE!</v>
      </c>
      <c r="AH11" t="e">
        <f>VALUE(MID(Результаты!$I9,13,1))</f>
        <v>#VALUE!</v>
      </c>
      <c r="AI11">
        <f>Результаты!J9</f>
        <v>0</v>
      </c>
      <c r="AJ11">
        <f>Результаты!K9</f>
        <v>0</v>
      </c>
    </row>
    <row r="12" spans="1:36" ht="12.75">
      <c r="A12">
        <v>8</v>
      </c>
      <c r="B12" t="str">
        <f>Результаты!B10&amp;" "&amp;Результаты!C10&amp;" "&amp;Результаты!D10</f>
        <v>  </v>
      </c>
      <c r="C12">
        <f>MID(Результаты!$G10,1,1)</f>
      </c>
      <c r="D12">
        <f>MID(Результаты!$G10,2,1)</f>
      </c>
      <c r="E12">
        <f>MID(Результаты!$G10,3,1)</f>
      </c>
      <c r="F12">
        <f>MID(Результаты!$G10,4,1)</f>
      </c>
      <c r="G12">
        <f>MID(Результаты!$G10,5,1)</f>
      </c>
      <c r="H12">
        <f>MID(Результаты!$G10,6,1)</f>
      </c>
      <c r="I12">
        <f>MID(Результаты!$G10,7,1)</f>
      </c>
      <c r="J12">
        <f>MID(Результаты!$G10,8,1)</f>
      </c>
      <c r="K12">
        <f>MID(Результаты!$G10,9,1)</f>
      </c>
      <c r="L12">
        <f>MID(Результаты!$G10,10,1)</f>
      </c>
      <c r="M12">
        <f>MID(Результаты!$G10,11,1)</f>
      </c>
      <c r="N12">
        <f>MID(Результаты!$G10,12,1)</f>
      </c>
      <c r="O12">
        <f>MID(Результаты!$G10,13,1)</f>
      </c>
      <c r="P12">
        <f>MID(Результаты!$G10,14,1)</f>
      </c>
      <c r="Q12">
        <f>MID(Результаты!$G10,15,1)</f>
      </c>
      <c r="R12">
        <f>MID(Результаты!$G10,16,1)</f>
      </c>
      <c r="S12">
        <f>MID(Результаты!$G10,17,1)</f>
      </c>
      <c r="T12">
        <f>MID(Результаты!$G10,18,1)</f>
      </c>
      <c r="U12">
        <f>MID(Результаты!$H10,1,1)</f>
      </c>
      <c r="V12">
        <f>MID(Результаты!$H10,2,1)</f>
      </c>
      <c r="W12">
        <f>MID(Результаты!$H10,3,1)</f>
      </c>
      <c r="X12">
        <f>MID(Результаты!$H10,4,1)</f>
      </c>
      <c r="Y12">
        <f>MID(Результаты!$H10,5,1)</f>
      </c>
      <c r="Z12">
        <f>MID(Результаты!$H10,6,1)</f>
      </c>
      <c r="AA12">
        <f>MID(Результаты!$H10,7,1)</f>
      </c>
      <c r="AB12">
        <f>MID(Результаты!$H10,8,1)</f>
      </c>
      <c r="AC12">
        <f>MID(Результаты!$H10,9,1)</f>
      </c>
      <c r="AD12">
        <f>MID(Результаты!$H10,10,1)</f>
      </c>
      <c r="AE12" t="e">
        <f>VALUE(MID(Результаты!$I10,1,1))</f>
        <v>#VALUE!</v>
      </c>
      <c r="AF12" t="e">
        <f>VALUE(MID(Результаты!$I10,5,1))</f>
        <v>#VALUE!</v>
      </c>
      <c r="AG12" t="e">
        <f>VALUE(MID(Результаты!$I10,9,1))</f>
        <v>#VALUE!</v>
      </c>
      <c r="AH12" t="e">
        <f>VALUE(MID(Результаты!$I10,13,1))</f>
        <v>#VALUE!</v>
      </c>
      <c r="AI12">
        <f>Результаты!J10</f>
        <v>0</v>
      </c>
      <c r="AJ12">
        <f>Результаты!K10</f>
        <v>0</v>
      </c>
    </row>
    <row r="13" spans="1:36" ht="12.75">
      <c r="A13">
        <v>9</v>
      </c>
      <c r="B13" t="str">
        <f>Результаты!B11&amp;" "&amp;Результаты!C11&amp;" "&amp;Результаты!D11</f>
        <v>  </v>
      </c>
      <c r="C13">
        <f>MID(Результаты!$G11,1,1)</f>
      </c>
      <c r="D13">
        <f>MID(Результаты!$G11,2,1)</f>
      </c>
      <c r="E13">
        <f>MID(Результаты!$G11,3,1)</f>
      </c>
      <c r="F13">
        <f>MID(Результаты!$G11,4,1)</f>
      </c>
      <c r="G13">
        <f>MID(Результаты!$G11,5,1)</f>
      </c>
      <c r="H13">
        <f>MID(Результаты!$G11,6,1)</f>
      </c>
      <c r="I13">
        <f>MID(Результаты!$G11,7,1)</f>
      </c>
      <c r="J13">
        <f>MID(Результаты!$G11,8,1)</f>
      </c>
      <c r="K13">
        <f>MID(Результаты!$G11,9,1)</f>
      </c>
      <c r="L13">
        <f>MID(Результаты!$G11,10,1)</f>
      </c>
      <c r="M13">
        <f>MID(Результаты!$G11,11,1)</f>
      </c>
      <c r="N13">
        <f>MID(Результаты!$G11,12,1)</f>
      </c>
      <c r="O13">
        <f>MID(Результаты!$G11,13,1)</f>
      </c>
      <c r="P13">
        <f>MID(Результаты!$G11,14,1)</f>
      </c>
      <c r="Q13">
        <f>MID(Результаты!$G11,15,1)</f>
      </c>
      <c r="R13">
        <f>MID(Результаты!$G11,16,1)</f>
      </c>
      <c r="S13">
        <f>MID(Результаты!$G11,17,1)</f>
      </c>
      <c r="T13">
        <f>MID(Результаты!$G11,18,1)</f>
      </c>
      <c r="U13">
        <f>MID(Результаты!$H11,1,1)</f>
      </c>
      <c r="V13">
        <f>MID(Результаты!$H11,2,1)</f>
      </c>
      <c r="W13">
        <f>MID(Результаты!$H11,3,1)</f>
      </c>
      <c r="X13">
        <f>MID(Результаты!$H11,4,1)</f>
      </c>
      <c r="Y13">
        <f>MID(Результаты!$H11,5,1)</f>
      </c>
      <c r="Z13">
        <f>MID(Результаты!$H11,6,1)</f>
      </c>
      <c r="AA13">
        <f>MID(Результаты!$H11,7,1)</f>
      </c>
      <c r="AB13">
        <f>MID(Результаты!$H11,8,1)</f>
      </c>
      <c r="AC13">
        <f>MID(Результаты!$H11,9,1)</f>
      </c>
      <c r="AD13">
        <f>MID(Результаты!$H11,10,1)</f>
      </c>
      <c r="AE13" t="e">
        <f>VALUE(MID(Результаты!$I11,1,1))</f>
        <v>#VALUE!</v>
      </c>
      <c r="AF13" t="e">
        <f>VALUE(MID(Результаты!$I11,5,1))</f>
        <v>#VALUE!</v>
      </c>
      <c r="AG13" t="e">
        <f>VALUE(MID(Результаты!$I11,9,1))</f>
        <v>#VALUE!</v>
      </c>
      <c r="AH13" t="e">
        <f>VALUE(MID(Результаты!$I11,13,1))</f>
        <v>#VALUE!</v>
      </c>
      <c r="AI13">
        <f>Результаты!J11</f>
        <v>0</v>
      </c>
      <c r="AJ13">
        <f>Результаты!K11</f>
        <v>0</v>
      </c>
    </row>
    <row r="14" spans="1:36" ht="12.75">
      <c r="A14">
        <v>10</v>
      </c>
      <c r="B14" t="str">
        <f>Результаты!B12&amp;" "&amp;Результаты!C12&amp;" "&amp;Результаты!D12</f>
        <v>  </v>
      </c>
      <c r="C14">
        <f>MID(Результаты!$G12,1,1)</f>
      </c>
      <c r="D14">
        <f>MID(Результаты!$G12,2,1)</f>
      </c>
      <c r="E14">
        <f>MID(Результаты!$G12,3,1)</f>
      </c>
      <c r="F14">
        <f>MID(Результаты!$G12,4,1)</f>
      </c>
      <c r="G14">
        <f>MID(Результаты!$G12,5,1)</f>
      </c>
      <c r="H14">
        <f>MID(Результаты!$G12,6,1)</f>
      </c>
      <c r="I14">
        <f>MID(Результаты!$G12,7,1)</f>
      </c>
      <c r="J14">
        <f>MID(Результаты!$G12,8,1)</f>
      </c>
      <c r="K14">
        <f>MID(Результаты!$G12,9,1)</f>
      </c>
      <c r="L14">
        <f>MID(Результаты!$G12,10,1)</f>
      </c>
      <c r="M14">
        <f>MID(Результаты!$G12,11,1)</f>
      </c>
      <c r="N14">
        <f>MID(Результаты!$G12,12,1)</f>
      </c>
      <c r="O14">
        <f>MID(Результаты!$G12,13,1)</f>
      </c>
      <c r="P14">
        <f>MID(Результаты!$G12,14,1)</f>
      </c>
      <c r="Q14">
        <f>MID(Результаты!$G12,15,1)</f>
      </c>
      <c r="R14">
        <f>MID(Результаты!$G12,16,1)</f>
      </c>
      <c r="S14">
        <f>MID(Результаты!$G12,17,1)</f>
      </c>
      <c r="T14">
        <f>MID(Результаты!$G12,18,1)</f>
      </c>
      <c r="U14">
        <f>MID(Результаты!$H12,1,1)</f>
      </c>
      <c r="V14">
        <f>MID(Результаты!$H12,2,1)</f>
      </c>
      <c r="W14">
        <f>MID(Результаты!$H12,3,1)</f>
      </c>
      <c r="X14">
        <f>MID(Результаты!$H12,4,1)</f>
      </c>
      <c r="Y14">
        <f>MID(Результаты!$H12,5,1)</f>
      </c>
      <c r="Z14">
        <f>MID(Результаты!$H12,6,1)</f>
      </c>
      <c r="AA14">
        <f>MID(Результаты!$H12,7,1)</f>
      </c>
      <c r="AB14">
        <f>MID(Результаты!$H12,8,1)</f>
      </c>
      <c r="AC14">
        <f>MID(Результаты!$H12,9,1)</f>
      </c>
      <c r="AD14">
        <f>MID(Результаты!$H12,10,1)</f>
      </c>
      <c r="AE14" t="e">
        <f>VALUE(MID(Результаты!$I12,1,1))</f>
        <v>#VALUE!</v>
      </c>
      <c r="AF14" t="e">
        <f>VALUE(MID(Результаты!$I12,5,1))</f>
        <v>#VALUE!</v>
      </c>
      <c r="AG14" t="e">
        <f>VALUE(MID(Результаты!$I12,9,1))</f>
        <v>#VALUE!</v>
      </c>
      <c r="AH14" t="e">
        <f>VALUE(MID(Результаты!$I12,13,1))</f>
        <v>#VALUE!</v>
      </c>
      <c r="AI14">
        <f>Результаты!J12</f>
        <v>0</v>
      </c>
      <c r="AJ14">
        <f>Результаты!K12</f>
        <v>0</v>
      </c>
    </row>
    <row r="15" spans="1:36" ht="12.75">
      <c r="A15">
        <v>11</v>
      </c>
      <c r="B15" t="str">
        <f>Результаты!B13&amp;" "&amp;Результаты!C13&amp;" "&amp;Результаты!D13</f>
        <v>  </v>
      </c>
      <c r="C15">
        <f>MID(Результаты!$G13,1,1)</f>
      </c>
      <c r="D15">
        <f>MID(Результаты!$G13,2,1)</f>
      </c>
      <c r="E15">
        <f>MID(Результаты!$G13,3,1)</f>
      </c>
      <c r="F15">
        <f>MID(Результаты!$G13,4,1)</f>
      </c>
      <c r="G15">
        <f>MID(Результаты!$G13,5,1)</f>
      </c>
      <c r="H15">
        <f>MID(Результаты!$G13,6,1)</f>
      </c>
      <c r="I15">
        <f>MID(Результаты!$G13,7,1)</f>
      </c>
      <c r="J15">
        <f>MID(Результаты!$G13,8,1)</f>
      </c>
      <c r="K15">
        <f>MID(Результаты!$G13,9,1)</f>
      </c>
      <c r="L15">
        <f>MID(Результаты!$G13,10,1)</f>
      </c>
      <c r="M15">
        <f>MID(Результаты!$G13,11,1)</f>
      </c>
      <c r="N15">
        <f>MID(Результаты!$G13,12,1)</f>
      </c>
      <c r="O15">
        <f>MID(Результаты!$G13,13,1)</f>
      </c>
      <c r="P15">
        <f>MID(Результаты!$G13,14,1)</f>
      </c>
      <c r="Q15">
        <f>MID(Результаты!$G13,15,1)</f>
      </c>
      <c r="R15">
        <f>MID(Результаты!$G13,16,1)</f>
      </c>
      <c r="S15">
        <f>MID(Результаты!$G13,17,1)</f>
      </c>
      <c r="T15">
        <f>MID(Результаты!$G13,18,1)</f>
      </c>
      <c r="U15">
        <f>MID(Результаты!$H13,1,1)</f>
      </c>
      <c r="V15">
        <f>MID(Результаты!$H13,2,1)</f>
      </c>
      <c r="W15">
        <f>MID(Результаты!$H13,3,1)</f>
      </c>
      <c r="X15">
        <f>MID(Результаты!$H13,4,1)</f>
      </c>
      <c r="Y15">
        <f>MID(Результаты!$H13,5,1)</f>
      </c>
      <c r="Z15">
        <f>MID(Результаты!$H13,6,1)</f>
      </c>
      <c r="AA15">
        <f>MID(Результаты!$H13,7,1)</f>
      </c>
      <c r="AB15">
        <f>MID(Результаты!$H13,8,1)</f>
      </c>
      <c r="AC15">
        <f>MID(Результаты!$H13,9,1)</f>
      </c>
      <c r="AD15">
        <f>MID(Результаты!$H13,10,1)</f>
      </c>
      <c r="AE15" t="e">
        <f>VALUE(MID(Результаты!$I13,1,1))</f>
        <v>#VALUE!</v>
      </c>
      <c r="AF15" t="e">
        <f>VALUE(MID(Результаты!$I13,5,1))</f>
        <v>#VALUE!</v>
      </c>
      <c r="AG15" t="e">
        <f>VALUE(MID(Результаты!$I13,9,1))</f>
        <v>#VALUE!</v>
      </c>
      <c r="AH15" t="e">
        <f>VALUE(MID(Результаты!$I13,13,1))</f>
        <v>#VALUE!</v>
      </c>
      <c r="AI15">
        <f>Результаты!J13</f>
        <v>0</v>
      </c>
      <c r="AJ15">
        <f>Результаты!K13</f>
        <v>0</v>
      </c>
    </row>
    <row r="16" spans="1:36" ht="12.75">
      <c r="A16">
        <v>12</v>
      </c>
      <c r="B16" t="str">
        <f>Результаты!B14&amp;" "&amp;Результаты!C14&amp;" "&amp;Результаты!D14</f>
        <v>  </v>
      </c>
      <c r="C16">
        <f>MID(Результаты!$G14,1,1)</f>
      </c>
      <c r="D16">
        <f>MID(Результаты!$G14,2,1)</f>
      </c>
      <c r="E16">
        <f>MID(Результаты!$G14,3,1)</f>
      </c>
      <c r="F16">
        <f>MID(Результаты!$G14,4,1)</f>
      </c>
      <c r="G16">
        <f>MID(Результаты!$G14,5,1)</f>
      </c>
      <c r="H16">
        <f>MID(Результаты!$G14,6,1)</f>
      </c>
      <c r="I16">
        <f>MID(Результаты!$G14,7,1)</f>
      </c>
      <c r="J16">
        <f>MID(Результаты!$G14,8,1)</f>
      </c>
      <c r="K16">
        <f>MID(Результаты!$G14,9,1)</f>
      </c>
      <c r="L16">
        <f>MID(Результаты!$G14,10,1)</f>
      </c>
      <c r="M16">
        <f>MID(Результаты!$G14,11,1)</f>
      </c>
      <c r="N16">
        <f>MID(Результаты!$G14,12,1)</f>
      </c>
      <c r="O16">
        <f>MID(Результаты!$G14,13,1)</f>
      </c>
      <c r="P16">
        <f>MID(Результаты!$G14,14,1)</f>
      </c>
      <c r="Q16">
        <f>MID(Результаты!$G14,15,1)</f>
      </c>
      <c r="R16">
        <f>MID(Результаты!$G14,16,1)</f>
      </c>
      <c r="S16">
        <f>MID(Результаты!$G14,17,1)</f>
      </c>
      <c r="T16">
        <f>MID(Результаты!$G14,18,1)</f>
      </c>
      <c r="U16">
        <f>MID(Результаты!$H14,1,1)</f>
      </c>
      <c r="V16">
        <f>MID(Результаты!$H14,2,1)</f>
      </c>
      <c r="W16">
        <f>MID(Результаты!$H14,3,1)</f>
      </c>
      <c r="X16">
        <f>MID(Результаты!$H14,4,1)</f>
      </c>
      <c r="Y16">
        <f>MID(Результаты!$H14,5,1)</f>
      </c>
      <c r="Z16">
        <f>MID(Результаты!$H14,6,1)</f>
      </c>
      <c r="AA16">
        <f>MID(Результаты!$H14,7,1)</f>
      </c>
      <c r="AB16">
        <f>MID(Результаты!$H14,8,1)</f>
      </c>
      <c r="AC16">
        <f>MID(Результаты!$H14,9,1)</f>
      </c>
      <c r="AD16">
        <f>MID(Результаты!$H14,10,1)</f>
      </c>
      <c r="AE16" t="e">
        <f>VALUE(MID(Результаты!$I14,1,1))</f>
        <v>#VALUE!</v>
      </c>
      <c r="AF16" t="e">
        <f>VALUE(MID(Результаты!$I14,5,1))</f>
        <v>#VALUE!</v>
      </c>
      <c r="AG16" t="e">
        <f>VALUE(MID(Результаты!$I14,9,1))</f>
        <v>#VALUE!</v>
      </c>
      <c r="AH16" t="e">
        <f>VALUE(MID(Результаты!$I14,13,1))</f>
        <v>#VALUE!</v>
      </c>
      <c r="AI16">
        <f>Результаты!J14</f>
        <v>0</v>
      </c>
      <c r="AJ16">
        <f>Результаты!K14</f>
        <v>0</v>
      </c>
    </row>
    <row r="17" spans="1:36" ht="12.75">
      <c r="A17">
        <v>13</v>
      </c>
      <c r="B17" t="str">
        <f>Результаты!B15&amp;" "&amp;Результаты!C15&amp;" "&amp;Результаты!D15</f>
        <v>  </v>
      </c>
      <c r="C17">
        <f>MID(Результаты!$G15,1,1)</f>
      </c>
      <c r="D17">
        <f>MID(Результаты!$G15,2,1)</f>
      </c>
      <c r="E17">
        <f>MID(Результаты!$G15,3,1)</f>
      </c>
      <c r="F17">
        <f>MID(Результаты!$G15,4,1)</f>
      </c>
      <c r="G17">
        <f>MID(Результаты!$G15,5,1)</f>
      </c>
      <c r="H17">
        <f>MID(Результаты!$G15,6,1)</f>
      </c>
      <c r="I17">
        <f>MID(Результаты!$G15,7,1)</f>
      </c>
      <c r="J17">
        <f>MID(Результаты!$G15,8,1)</f>
      </c>
      <c r="K17">
        <f>MID(Результаты!$G15,9,1)</f>
      </c>
      <c r="L17">
        <f>MID(Результаты!$G15,10,1)</f>
      </c>
      <c r="M17">
        <f>MID(Результаты!$G15,11,1)</f>
      </c>
      <c r="N17">
        <f>MID(Результаты!$G15,12,1)</f>
      </c>
      <c r="O17">
        <f>MID(Результаты!$G15,13,1)</f>
      </c>
      <c r="P17">
        <f>MID(Результаты!$G15,14,1)</f>
      </c>
      <c r="Q17">
        <f>MID(Результаты!$G15,15,1)</f>
      </c>
      <c r="R17">
        <f>MID(Результаты!$G15,16,1)</f>
      </c>
      <c r="S17">
        <f>MID(Результаты!$G15,17,1)</f>
      </c>
      <c r="T17">
        <f>MID(Результаты!$G15,18,1)</f>
      </c>
      <c r="U17">
        <f>MID(Результаты!$H15,1,1)</f>
      </c>
      <c r="V17">
        <f>MID(Результаты!$H15,2,1)</f>
      </c>
      <c r="W17">
        <f>MID(Результаты!$H15,3,1)</f>
      </c>
      <c r="X17">
        <f>MID(Результаты!$H15,4,1)</f>
      </c>
      <c r="Y17">
        <f>MID(Результаты!$H15,5,1)</f>
      </c>
      <c r="Z17">
        <f>MID(Результаты!$H15,6,1)</f>
      </c>
      <c r="AA17">
        <f>MID(Результаты!$H15,7,1)</f>
      </c>
      <c r="AB17">
        <f>MID(Результаты!$H15,8,1)</f>
      </c>
      <c r="AC17">
        <f>MID(Результаты!$H15,9,1)</f>
      </c>
      <c r="AD17">
        <f>MID(Результаты!$H15,10,1)</f>
      </c>
      <c r="AE17" t="e">
        <f>VALUE(MID(Результаты!$I15,1,1))</f>
        <v>#VALUE!</v>
      </c>
      <c r="AF17" t="e">
        <f>VALUE(MID(Результаты!$I15,5,1))</f>
        <v>#VALUE!</v>
      </c>
      <c r="AG17" t="e">
        <f>VALUE(MID(Результаты!$I15,9,1))</f>
        <v>#VALUE!</v>
      </c>
      <c r="AH17" t="e">
        <f>VALUE(MID(Результаты!$I15,13,1))</f>
        <v>#VALUE!</v>
      </c>
      <c r="AI17">
        <f>Результаты!J15</f>
        <v>0</v>
      </c>
      <c r="AJ17">
        <f>Результаты!K15</f>
        <v>0</v>
      </c>
    </row>
    <row r="18" spans="1:36" ht="12.75">
      <c r="A18">
        <v>14</v>
      </c>
      <c r="B18" t="str">
        <f>Результаты!B16&amp;" "&amp;Результаты!C16&amp;" "&amp;Результаты!D16</f>
        <v>  </v>
      </c>
      <c r="C18">
        <f>MID(Результаты!$G16,1,1)</f>
      </c>
      <c r="D18">
        <f>MID(Результаты!$G16,2,1)</f>
      </c>
      <c r="E18">
        <f>MID(Результаты!$G16,3,1)</f>
      </c>
      <c r="F18">
        <f>MID(Результаты!$G16,4,1)</f>
      </c>
      <c r="G18">
        <f>MID(Результаты!$G16,5,1)</f>
      </c>
      <c r="H18">
        <f>MID(Результаты!$G16,6,1)</f>
      </c>
      <c r="I18">
        <f>MID(Результаты!$G16,7,1)</f>
      </c>
      <c r="J18">
        <f>MID(Результаты!$G16,8,1)</f>
      </c>
      <c r="K18">
        <f>MID(Результаты!$G16,9,1)</f>
      </c>
      <c r="L18">
        <f>MID(Результаты!$G16,10,1)</f>
      </c>
      <c r="M18">
        <f>MID(Результаты!$G16,11,1)</f>
      </c>
      <c r="N18">
        <f>MID(Результаты!$G16,12,1)</f>
      </c>
      <c r="O18">
        <f>MID(Результаты!$G16,13,1)</f>
      </c>
      <c r="P18">
        <f>MID(Результаты!$G16,14,1)</f>
      </c>
      <c r="Q18">
        <f>MID(Результаты!$G16,15,1)</f>
      </c>
      <c r="R18">
        <f>MID(Результаты!$G16,16,1)</f>
      </c>
      <c r="S18">
        <f>MID(Результаты!$G16,17,1)</f>
      </c>
      <c r="T18">
        <f>MID(Результаты!$G16,18,1)</f>
      </c>
      <c r="U18">
        <f>MID(Результаты!$H16,1,1)</f>
      </c>
      <c r="V18">
        <f>MID(Результаты!$H16,2,1)</f>
      </c>
      <c r="W18">
        <f>MID(Результаты!$H16,3,1)</f>
      </c>
      <c r="X18">
        <f>MID(Результаты!$H16,4,1)</f>
      </c>
      <c r="Y18">
        <f>MID(Результаты!$H16,5,1)</f>
      </c>
      <c r="Z18">
        <f>MID(Результаты!$H16,6,1)</f>
      </c>
      <c r="AA18">
        <f>MID(Результаты!$H16,7,1)</f>
      </c>
      <c r="AB18">
        <f>MID(Результаты!$H16,8,1)</f>
      </c>
      <c r="AC18">
        <f>MID(Результаты!$H16,9,1)</f>
      </c>
      <c r="AD18">
        <f>MID(Результаты!$H16,10,1)</f>
      </c>
      <c r="AE18" t="e">
        <f>VALUE(MID(Результаты!$I16,1,1))</f>
        <v>#VALUE!</v>
      </c>
      <c r="AF18" t="e">
        <f>VALUE(MID(Результаты!$I16,5,1))</f>
        <v>#VALUE!</v>
      </c>
      <c r="AG18" t="e">
        <f>VALUE(MID(Результаты!$I16,9,1))</f>
        <v>#VALUE!</v>
      </c>
      <c r="AH18" t="e">
        <f>VALUE(MID(Результаты!$I16,13,1))</f>
        <v>#VALUE!</v>
      </c>
      <c r="AI18">
        <f>Результаты!J16</f>
        <v>0</v>
      </c>
      <c r="AJ18">
        <f>Результаты!K16</f>
        <v>0</v>
      </c>
    </row>
    <row r="19" spans="1:36" ht="12.75">
      <c r="A19">
        <v>15</v>
      </c>
      <c r="B19" t="str">
        <f>Результаты!B17&amp;" "&amp;Результаты!C17&amp;" "&amp;Результаты!D17</f>
        <v>  </v>
      </c>
      <c r="C19">
        <f>MID(Результаты!$G17,1,1)</f>
      </c>
      <c r="D19">
        <f>MID(Результаты!$G17,2,1)</f>
      </c>
      <c r="E19">
        <f>MID(Результаты!$G17,3,1)</f>
      </c>
      <c r="F19">
        <f>MID(Результаты!$G17,4,1)</f>
      </c>
      <c r="G19">
        <f>MID(Результаты!$G17,5,1)</f>
      </c>
      <c r="H19">
        <f>MID(Результаты!$G17,6,1)</f>
      </c>
      <c r="I19">
        <f>MID(Результаты!$G17,7,1)</f>
      </c>
      <c r="J19">
        <f>MID(Результаты!$G17,8,1)</f>
      </c>
      <c r="K19">
        <f>MID(Результаты!$G17,9,1)</f>
      </c>
      <c r="L19">
        <f>MID(Результаты!$G17,10,1)</f>
      </c>
      <c r="M19">
        <f>MID(Результаты!$G17,11,1)</f>
      </c>
      <c r="N19">
        <f>MID(Результаты!$G17,12,1)</f>
      </c>
      <c r="O19">
        <f>MID(Результаты!$G17,13,1)</f>
      </c>
      <c r="P19">
        <f>MID(Результаты!$G17,14,1)</f>
      </c>
      <c r="Q19">
        <f>MID(Результаты!$G17,15,1)</f>
      </c>
      <c r="R19">
        <f>MID(Результаты!$G17,16,1)</f>
      </c>
      <c r="S19">
        <f>MID(Результаты!$G17,17,1)</f>
      </c>
      <c r="T19">
        <f>MID(Результаты!$G17,18,1)</f>
      </c>
      <c r="U19">
        <f>MID(Результаты!$H17,1,1)</f>
      </c>
      <c r="V19">
        <f>MID(Результаты!$H17,2,1)</f>
      </c>
      <c r="W19">
        <f>MID(Результаты!$H17,3,1)</f>
      </c>
      <c r="X19">
        <f>MID(Результаты!$H17,4,1)</f>
      </c>
      <c r="Y19">
        <f>MID(Результаты!$H17,5,1)</f>
      </c>
      <c r="Z19">
        <f>MID(Результаты!$H17,6,1)</f>
      </c>
      <c r="AA19">
        <f>MID(Результаты!$H17,7,1)</f>
      </c>
      <c r="AB19">
        <f>MID(Результаты!$H17,8,1)</f>
      </c>
      <c r="AC19">
        <f>MID(Результаты!$H17,9,1)</f>
      </c>
      <c r="AD19">
        <f>MID(Результаты!$H17,10,1)</f>
      </c>
      <c r="AE19" t="e">
        <f>VALUE(MID(Результаты!$I17,1,1))</f>
        <v>#VALUE!</v>
      </c>
      <c r="AF19" t="e">
        <f>VALUE(MID(Результаты!$I17,5,1))</f>
        <v>#VALUE!</v>
      </c>
      <c r="AG19" t="e">
        <f>VALUE(MID(Результаты!$I17,9,1))</f>
        <v>#VALUE!</v>
      </c>
      <c r="AH19" t="e">
        <f>VALUE(MID(Результаты!$I17,13,1))</f>
        <v>#VALUE!</v>
      </c>
      <c r="AI19">
        <f>Результаты!J17</f>
        <v>0</v>
      </c>
      <c r="AJ19">
        <f>Результаты!K17</f>
        <v>0</v>
      </c>
    </row>
    <row r="20" spans="1:36" ht="12.75">
      <c r="A20">
        <v>16</v>
      </c>
      <c r="B20" t="str">
        <f>Результаты!B18&amp;" "&amp;Результаты!C18&amp;" "&amp;Результаты!D18</f>
        <v>  </v>
      </c>
      <c r="C20">
        <f>MID(Результаты!$G18,1,1)</f>
      </c>
      <c r="D20">
        <f>MID(Результаты!$G18,2,1)</f>
      </c>
      <c r="E20">
        <f>MID(Результаты!$G18,3,1)</f>
      </c>
      <c r="F20">
        <f>MID(Результаты!$G18,4,1)</f>
      </c>
      <c r="G20">
        <f>MID(Результаты!$G18,5,1)</f>
      </c>
      <c r="H20">
        <f>MID(Результаты!$G18,6,1)</f>
      </c>
      <c r="I20">
        <f>MID(Результаты!$G18,7,1)</f>
      </c>
      <c r="J20">
        <f>MID(Результаты!$G18,8,1)</f>
      </c>
      <c r="K20">
        <f>MID(Результаты!$G18,9,1)</f>
      </c>
      <c r="L20">
        <f>MID(Результаты!$G18,10,1)</f>
      </c>
      <c r="M20">
        <f>MID(Результаты!$G18,11,1)</f>
      </c>
      <c r="N20">
        <f>MID(Результаты!$G18,12,1)</f>
      </c>
      <c r="O20">
        <f>MID(Результаты!$G18,13,1)</f>
      </c>
      <c r="P20">
        <f>MID(Результаты!$G18,14,1)</f>
      </c>
      <c r="Q20">
        <f>MID(Результаты!$G18,15,1)</f>
      </c>
      <c r="R20">
        <f>MID(Результаты!$G18,16,1)</f>
      </c>
      <c r="S20">
        <f>MID(Результаты!$G18,17,1)</f>
      </c>
      <c r="T20">
        <f>MID(Результаты!$G18,18,1)</f>
      </c>
      <c r="U20">
        <f>MID(Результаты!$H18,1,1)</f>
      </c>
      <c r="V20">
        <f>MID(Результаты!$H18,2,1)</f>
      </c>
      <c r="W20">
        <f>MID(Результаты!$H18,3,1)</f>
      </c>
      <c r="X20">
        <f>MID(Результаты!$H18,4,1)</f>
      </c>
      <c r="Y20">
        <f>MID(Результаты!$H18,5,1)</f>
      </c>
      <c r="Z20">
        <f>MID(Результаты!$H18,6,1)</f>
      </c>
      <c r="AA20">
        <f>MID(Результаты!$H18,7,1)</f>
      </c>
      <c r="AB20">
        <f>MID(Результаты!$H18,8,1)</f>
      </c>
      <c r="AC20">
        <f>MID(Результаты!$H18,9,1)</f>
      </c>
      <c r="AD20">
        <f>MID(Результаты!$H18,10,1)</f>
      </c>
      <c r="AE20" t="e">
        <f>VALUE(MID(Результаты!$I18,1,1))</f>
        <v>#VALUE!</v>
      </c>
      <c r="AF20" t="e">
        <f>VALUE(MID(Результаты!$I18,5,1))</f>
        <v>#VALUE!</v>
      </c>
      <c r="AG20" t="e">
        <f>VALUE(MID(Результаты!$I18,9,1))</f>
        <v>#VALUE!</v>
      </c>
      <c r="AH20" t="e">
        <f>VALUE(MID(Результаты!$I18,13,1))</f>
        <v>#VALUE!</v>
      </c>
      <c r="AI20">
        <f>Результаты!J18</f>
        <v>0</v>
      </c>
      <c r="AJ20">
        <f>Результаты!K18</f>
        <v>0</v>
      </c>
    </row>
    <row r="21" spans="1:36" ht="12.75">
      <c r="A21">
        <v>17</v>
      </c>
      <c r="B21" t="str">
        <f>Результаты!B19&amp;" "&amp;Результаты!C19&amp;" "&amp;Результаты!D19</f>
        <v>  </v>
      </c>
      <c r="C21">
        <f>MID(Результаты!$G19,1,1)</f>
      </c>
      <c r="D21">
        <f>MID(Результаты!$G19,2,1)</f>
      </c>
      <c r="E21">
        <f>MID(Результаты!$G19,3,1)</f>
      </c>
      <c r="F21">
        <f>MID(Результаты!$G19,4,1)</f>
      </c>
      <c r="G21">
        <f>MID(Результаты!$G19,5,1)</f>
      </c>
      <c r="H21">
        <f>MID(Результаты!$G19,6,1)</f>
      </c>
      <c r="I21">
        <f>MID(Результаты!$G19,7,1)</f>
      </c>
      <c r="J21">
        <f>MID(Результаты!$G19,8,1)</f>
      </c>
      <c r="K21">
        <f>MID(Результаты!$G19,9,1)</f>
      </c>
      <c r="L21">
        <f>MID(Результаты!$G19,10,1)</f>
      </c>
      <c r="M21">
        <f>MID(Результаты!$G19,11,1)</f>
      </c>
      <c r="N21">
        <f>MID(Результаты!$G19,12,1)</f>
      </c>
      <c r="O21">
        <f>MID(Результаты!$G19,13,1)</f>
      </c>
      <c r="P21">
        <f>MID(Результаты!$G19,14,1)</f>
      </c>
      <c r="Q21">
        <f>MID(Результаты!$G19,15,1)</f>
      </c>
      <c r="R21">
        <f>MID(Результаты!$G19,16,1)</f>
      </c>
      <c r="S21">
        <f>MID(Результаты!$G19,17,1)</f>
      </c>
      <c r="T21">
        <f>MID(Результаты!$G19,18,1)</f>
      </c>
      <c r="U21">
        <f>MID(Результаты!$H19,1,1)</f>
      </c>
      <c r="V21">
        <f>MID(Результаты!$H19,2,1)</f>
      </c>
      <c r="W21">
        <f>MID(Результаты!$H19,3,1)</f>
      </c>
      <c r="X21">
        <f>MID(Результаты!$H19,4,1)</f>
      </c>
      <c r="Y21">
        <f>MID(Результаты!$H19,5,1)</f>
      </c>
      <c r="Z21">
        <f>MID(Результаты!$H19,6,1)</f>
      </c>
      <c r="AA21">
        <f>MID(Результаты!$H19,7,1)</f>
      </c>
      <c r="AB21">
        <f>MID(Результаты!$H19,8,1)</f>
      </c>
      <c r="AC21">
        <f>MID(Результаты!$H19,9,1)</f>
      </c>
      <c r="AD21">
        <f>MID(Результаты!$H19,10,1)</f>
      </c>
      <c r="AE21" t="e">
        <f>VALUE(MID(Результаты!$I19,1,1))</f>
        <v>#VALUE!</v>
      </c>
      <c r="AF21" t="e">
        <f>VALUE(MID(Результаты!$I19,5,1))</f>
        <v>#VALUE!</v>
      </c>
      <c r="AG21" t="e">
        <f>VALUE(MID(Результаты!$I19,9,1))</f>
        <v>#VALUE!</v>
      </c>
      <c r="AH21" t="e">
        <f>VALUE(MID(Результаты!$I19,13,1))</f>
        <v>#VALUE!</v>
      </c>
      <c r="AI21">
        <f>Результаты!J19</f>
        <v>0</v>
      </c>
      <c r="AJ21">
        <f>Результаты!K19</f>
        <v>0</v>
      </c>
    </row>
    <row r="22" spans="1:36" ht="12.75">
      <c r="A22">
        <v>18</v>
      </c>
      <c r="B22" t="str">
        <f>Результаты!B20&amp;" "&amp;Результаты!C20&amp;" "&amp;Результаты!D20</f>
        <v>  </v>
      </c>
      <c r="C22">
        <f>MID(Результаты!$G20,1,1)</f>
      </c>
      <c r="D22">
        <f>MID(Результаты!$G20,2,1)</f>
      </c>
      <c r="E22">
        <f>MID(Результаты!$G20,3,1)</f>
      </c>
      <c r="F22">
        <f>MID(Результаты!$G20,4,1)</f>
      </c>
      <c r="G22">
        <f>MID(Результаты!$G20,5,1)</f>
      </c>
      <c r="H22">
        <f>MID(Результаты!$G20,6,1)</f>
      </c>
      <c r="I22">
        <f>MID(Результаты!$G20,7,1)</f>
      </c>
      <c r="J22">
        <f>MID(Результаты!$G20,8,1)</f>
      </c>
      <c r="K22">
        <f>MID(Результаты!$G20,9,1)</f>
      </c>
      <c r="L22">
        <f>MID(Результаты!$G20,10,1)</f>
      </c>
      <c r="M22">
        <f>MID(Результаты!$G20,11,1)</f>
      </c>
      <c r="N22">
        <f>MID(Результаты!$G20,12,1)</f>
      </c>
      <c r="O22">
        <f>MID(Результаты!$G20,13,1)</f>
      </c>
      <c r="P22">
        <f>MID(Результаты!$G20,14,1)</f>
      </c>
      <c r="Q22">
        <f>MID(Результаты!$G20,15,1)</f>
      </c>
      <c r="R22">
        <f>MID(Результаты!$G20,16,1)</f>
      </c>
      <c r="S22">
        <f>MID(Результаты!$G20,17,1)</f>
      </c>
      <c r="T22">
        <f>MID(Результаты!$G20,18,1)</f>
      </c>
      <c r="U22">
        <f>MID(Результаты!$H20,1,1)</f>
      </c>
      <c r="V22">
        <f>MID(Результаты!$H20,2,1)</f>
      </c>
      <c r="W22">
        <f>MID(Результаты!$H20,3,1)</f>
      </c>
      <c r="X22">
        <f>MID(Результаты!$H20,4,1)</f>
      </c>
      <c r="Y22">
        <f>MID(Результаты!$H20,5,1)</f>
      </c>
      <c r="Z22">
        <f>MID(Результаты!$H20,6,1)</f>
      </c>
      <c r="AA22">
        <f>MID(Результаты!$H20,7,1)</f>
      </c>
      <c r="AB22">
        <f>MID(Результаты!$H20,8,1)</f>
      </c>
      <c r="AC22">
        <f>MID(Результаты!$H20,9,1)</f>
      </c>
      <c r="AD22">
        <f>MID(Результаты!$H20,10,1)</f>
      </c>
      <c r="AE22" t="e">
        <f>VALUE(MID(Результаты!$I20,1,1))</f>
        <v>#VALUE!</v>
      </c>
      <c r="AF22" t="e">
        <f>VALUE(MID(Результаты!$I20,5,1))</f>
        <v>#VALUE!</v>
      </c>
      <c r="AG22" t="e">
        <f>VALUE(MID(Результаты!$I20,9,1))</f>
        <v>#VALUE!</v>
      </c>
      <c r="AH22" t="e">
        <f>VALUE(MID(Результаты!$I20,13,1))</f>
        <v>#VALUE!</v>
      </c>
      <c r="AI22">
        <f>Результаты!J20</f>
        <v>0</v>
      </c>
      <c r="AJ22">
        <f>Результаты!K20</f>
        <v>0</v>
      </c>
    </row>
    <row r="23" spans="1:36" ht="12.75">
      <c r="A23">
        <v>19</v>
      </c>
      <c r="B23" t="str">
        <f>Результаты!B21&amp;" "&amp;Результаты!C21&amp;" "&amp;Результаты!D21</f>
        <v>  </v>
      </c>
      <c r="C23">
        <f>MID(Результаты!$G21,1,1)</f>
      </c>
      <c r="D23">
        <f>MID(Результаты!$G21,2,1)</f>
      </c>
      <c r="E23">
        <f>MID(Результаты!$G21,3,1)</f>
      </c>
      <c r="F23">
        <f>MID(Результаты!$G21,4,1)</f>
      </c>
      <c r="G23">
        <f>MID(Результаты!$G21,5,1)</f>
      </c>
      <c r="H23">
        <f>MID(Результаты!$G21,6,1)</f>
      </c>
      <c r="I23">
        <f>MID(Результаты!$G21,7,1)</f>
      </c>
      <c r="J23">
        <f>MID(Результаты!$G21,8,1)</f>
      </c>
      <c r="K23">
        <f>MID(Результаты!$G21,9,1)</f>
      </c>
      <c r="L23">
        <f>MID(Результаты!$G21,10,1)</f>
      </c>
      <c r="M23">
        <f>MID(Результаты!$G21,11,1)</f>
      </c>
      <c r="N23">
        <f>MID(Результаты!$G21,12,1)</f>
      </c>
      <c r="O23">
        <f>MID(Результаты!$G21,13,1)</f>
      </c>
      <c r="P23">
        <f>MID(Результаты!$G21,14,1)</f>
      </c>
      <c r="Q23">
        <f>MID(Результаты!$G21,15,1)</f>
      </c>
      <c r="R23">
        <f>MID(Результаты!$G21,16,1)</f>
      </c>
      <c r="S23">
        <f>MID(Результаты!$G21,17,1)</f>
      </c>
      <c r="T23">
        <f>MID(Результаты!$G21,18,1)</f>
      </c>
      <c r="U23">
        <f>MID(Результаты!$H21,1,1)</f>
      </c>
      <c r="V23">
        <f>MID(Результаты!$H21,2,1)</f>
      </c>
      <c r="W23">
        <f>MID(Результаты!$H21,3,1)</f>
      </c>
      <c r="X23">
        <f>MID(Результаты!$H21,4,1)</f>
      </c>
      <c r="Y23">
        <f>MID(Результаты!$H21,5,1)</f>
      </c>
      <c r="Z23">
        <f>MID(Результаты!$H21,6,1)</f>
      </c>
      <c r="AA23">
        <f>MID(Результаты!$H21,7,1)</f>
      </c>
      <c r="AB23">
        <f>MID(Результаты!$H21,8,1)</f>
      </c>
      <c r="AC23">
        <f>MID(Результаты!$H21,9,1)</f>
      </c>
      <c r="AD23">
        <f>MID(Результаты!$H21,10,1)</f>
      </c>
      <c r="AE23" t="e">
        <f>VALUE(MID(Результаты!$I21,1,1))</f>
        <v>#VALUE!</v>
      </c>
      <c r="AF23" t="e">
        <f>VALUE(MID(Результаты!$I21,5,1))</f>
        <v>#VALUE!</v>
      </c>
      <c r="AG23" t="e">
        <f>VALUE(MID(Результаты!$I21,9,1))</f>
        <v>#VALUE!</v>
      </c>
      <c r="AH23" t="e">
        <f>VALUE(MID(Результаты!$I21,13,1))</f>
        <v>#VALUE!</v>
      </c>
      <c r="AI23">
        <f>Результаты!J21</f>
        <v>0</v>
      </c>
      <c r="AJ23">
        <f>Результаты!K21</f>
        <v>0</v>
      </c>
    </row>
    <row r="24" spans="1:36" ht="12.75">
      <c r="A24">
        <v>20</v>
      </c>
      <c r="B24" t="str">
        <f>Результаты!B22&amp;" "&amp;Результаты!C22&amp;" "&amp;Результаты!D22</f>
        <v>  </v>
      </c>
      <c r="C24">
        <f>MID(Результаты!$G22,1,1)</f>
      </c>
      <c r="D24">
        <f>MID(Результаты!$G22,2,1)</f>
      </c>
      <c r="E24">
        <f>MID(Результаты!$G22,3,1)</f>
      </c>
      <c r="F24">
        <f>MID(Результаты!$G22,4,1)</f>
      </c>
      <c r="G24">
        <f>MID(Результаты!$G22,5,1)</f>
      </c>
      <c r="H24">
        <f>MID(Результаты!$G22,6,1)</f>
      </c>
      <c r="I24">
        <f>MID(Результаты!$G22,7,1)</f>
      </c>
      <c r="J24">
        <f>MID(Результаты!$G22,8,1)</f>
      </c>
      <c r="K24">
        <f>MID(Результаты!$G22,9,1)</f>
      </c>
      <c r="L24">
        <f>MID(Результаты!$G22,10,1)</f>
      </c>
      <c r="M24">
        <f>MID(Результаты!$G22,11,1)</f>
      </c>
      <c r="N24">
        <f>MID(Результаты!$G22,12,1)</f>
      </c>
      <c r="O24">
        <f>MID(Результаты!$G22,13,1)</f>
      </c>
      <c r="P24">
        <f>MID(Результаты!$G22,14,1)</f>
      </c>
      <c r="Q24">
        <f>MID(Результаты!$G22,15,1)</f>
      </c>
      <c r="R24">
        <f>MID(Результаты!$G22,16,1)</f>
      </c>
      <c r="S24">
        <f>MID(Результаты!$G22,17,1)</f>
      </c>
      <c r="T24">
        <f>MID(Результаты!$G22,18,1)</f>
      </c>
      <c r="U24">
        <f>MID(Результаты!$H22,1,1)</f>
      </c>
      <c r="V24">
        <f>MID(Результаты!$H22,2,1)</f>
      </c>
      <c r="W24">
        <f>MID(Результаты!$H22,3,1)</f>
      </c>
      <c r="X24">
        <f>MID(Результаты!$H22,4,1)</f>
      </c>
      <c r="Y24">
        <f>MID(Результаты!$H22,5,1)</f>
      </c>
      <c r="Z24">
        <f>MID(Результаты!$H22,6,1)</f>
      </c>
      <c r="AA24">
        <f>MID(Результаты!$H22,7,1)</f>
      </c>
      <c r="AB24">
        <f>MID(Результаты!$H22,8,1)</f>
      </c>
      <c r="AC24">
        <f>MID(Результаты!$H22,9,1)</f>
      </c>
      <c r="AD24">
        <f>MID(Результаты!$H22,10,1)</f>
      </c>
      <c r="AE24" t="e">
        <f>VALUE(MID(Результаты!$I22,1,1))</f>
        <v>#VALUE!</v>
      </c>
      <c r="AF24" t="e">
        <f>VALUE(MID(Результаты!$I22,5,1))</f>
        <v>#VALUE!</v>
      </c>
      <c r="AG24" t="e">
        <f>VALUE(MID(Результаты!$I22,9,1))</f>
        <v>#VALUE!</v>
      </c>
      <c r="AH24" t="e">
        <f>VALUE(MID(Результаты!$I22,13,1))</f>
        <v>#VALUE!</v>
      </c>
      <c r="AI24">
        <f>Результаты!J22</f>
        <v>0</v>
      </c>
      <c r="AJ24">
        <f>Результаты!K22</f>
        <v>0</v>
      </c>
    </row>
    <row r="25" spans="1:36" ht="12.75">
      <c r="A25">
        <v>21</v>
      </c>
      <c r="B25" t="str">
        <f>Результаты!B23&amp;" "&amp;Результаты!C23&amp;" "&amp;Результаты!D23</f>
        <v>  </v>
      </c>
      <c r="C25">
        <f>MID(Результаты!$G23,1,1)</f>
      </c>
      <c r="D25">
        <f>MID(Результаты!$G23,2,1)</f>
      </c>
      <c r="E25">
        <f>MID(Результаты!$G23,3,1)</f>
      </c>
      <c r="F25">
        <f>MID(Результаты!$G23,4,1)</f>
      </c>
      <c r="G25">
        <f>MID(Результаты!$G23,5,1)</f>
      </c>
      <c r="H25">
        <f>MID(Результаты!$G23,6,1)</f>
      </c>
      <c r="I25">
        <f>MID(Результаты!$G23,7,1)</f>
      </c>
      <c r="J25">
        <f>MID(Результаты!$G23,8,1)</f>
      </c>
      <c r="K25">
        <f>MID(Результаты!$G23,9,1)</f>
      </c>
      <c r="L25">
        <f>MID(Результаты!$G23,10,1)</f>
      </c>
      <c r="M25">
        <f>MID(Результаты!$G23,11,1)</f>
      </c>
      <c r="N25">
        <f>MID(Результаты!$G23,12,1)</f>
      </c>
      <c r="O25">
        <f>MID(Результаты!$G23,13,1)</f>
      </c>
      <c r="P25">
        <f>MID(Результаты!$G23,14,1)</f>
      </c>
      <c r="Q25">
        <f>MID(Результаты!$G23,15,1)</f>
      </c>
      <c r="R25">
        <f>MID(Результаты!$G23,16,1)</f>
      </c>
      <c r="S25">
        <f>MID(Результаты!$G23,17,1)</f>
      </c>
      <c r="T25">
        <f>MID(Результаты!$G23,18,1)</f>
      </c>
      <c r="U25">
        <f>MID(Результаты!$H23,1,1)</f>
      </c>
      <c r="V25">
        <f>MID(Результаты!$H23,2,1)</f>
      </c>
      <c r="W25">
        <f>MID(Результаты!$H23,3,1)</f>
      </c>
      <c r="X25">
        <f>MID(Результаты!$H23,4,1)</f>
      </c>
      <c r="Y25">
        <f>MID(Результаты!$H23,5,1)</f>
      </c>
      <c r="Z25">
        <f>MID(Результаты!$H23,6,1)</f>
      </c>
      <c r="AA25">
        <f>MID(Результаты!$H23,7,1)</f>
      </c>
      <c r="AB25">
        <f>MID(Результаты!$H23,8,1)</f>
      </c>
      <c r="AC25">
        <f>MID(Результаты!$H23,9,1)</f>
      </c>
      <c r="AD25">
        <f>MID(Результаты!$H23,10,1)</f>
      </c>
      <c r="AE25" t="e">
        <f>VALUE(MID(Результаты!$I23,1,1))</f>
        <v>#VALUE!</v>
      </c>
      <c r="AF25" t="e">
        <f>VALUE(MID(Результаты!$I23,5,1))</f>
        <v>#VALUE!</v>
      </c>
      <c r="AG25" t="e">
        <f>VALUE(MID(Результаты!$I23,9,1))</f>
        <v>#VALUE!</v>
      </c>
      <c r="AH25" t="e">
        <f>VALUE(MID(Результаты!$I23,13,1))</f>
        <v>#VALUE!</v>
      </c>
      <c r="AI25">
        <f>Результаты!J23</f>
        <v>0</v>
      </c>
      <c r="AJ25">
        <f>Результаты!K23</f>
        <v>0</v>
      </c>
    </row>
    <row r="26" spans="1:36" ht="12.75">
      <c r="A26">
        <v>22</v>
      </c>
      <c r="B26" t="str">
        <f>Результаты!B24&amp;" "&amp;Результаты!C24&amp;" "&amp;Результаты!D24</f>
        <v>  </v>
      </c>
      <c r="C26">
        <f>MID(Результаты!$G24,1,1)</f>
      </c>
      <c r="D26">
        <f>MID(Результаты!$G24,2,1)</f>
      </c>
      <c r="E26">
        <f>MID(Результаты!$G24,3,1)</f>
      </c>
      <c r="F26">
        <f>MID(Результаты!$G24,4,1)</f>
      </c>
      <c r="G26">
        <f>MID(Результаты!$G24,5,1)</f>
      </c>
      <c r="H26">
        <f>MID(Результаты!$G24,6,1)</f>
      </c>
      <c r="I26">
        <f>MID(Результаты!$G24,7,1)</f>
      </c>
      <c r="J26">
        <f>MID(Результаты!$G24,8,1)</f>
      </c>
      <c r="K26">
        <f>MID(Результаты!$G24,9,1)</f>
      </c>
      <c r="L26">
        <f>MID(Результаты!$G24,10,1)</f>
      </c>
      <c r="M26">
        <f>MID(Результаты!$G24,11,1)</f>
      </c>
      <c r="N26">
        <f>MID(Результаты!$G24,12,1)</f>
      </c>
      <c r="O26">
        <f>MID(Результаты!$G24,13,1)</f>
      </c>
      <c r="P26">
        <f>MID(Результаты!$G24,14,1)</f>
      </c>
      <c r="Q26">
        <f>MID(Результаты!$G24,15,1)</f>
      </c>
      <c r="R26">
        <f>MID(Результаты!$G24,16,1)</f>
      </c>
      <c r="S26">
        <f>MID(Результаты!$G24,17,1)</f>
      </c>
      <c r="T26">
        <f>MID(Результаты!$G24,18,1)</f>
      </c>
      <c r="U26">
        <f>MID(Результаты!$H24,1,1)</f>
      </c>
      <c r="V26">
        <f>MID(Результаты!$H24,2,1)</f>
      </c>
      <c r="W26">
        <f>MID(Результаты!$H24,3,1)</f>
      </c>
      <c r="X26">
        <f>MID(Результаты!$H24,4,1)</f>
      </c>
      <c r="Y26">
        <f>MID(Результаты!$H24,5,1)</f>
      </c>
      <c r="Z26">
        <f>MID(Результаты!$H24,6,1)</f>
      </c>
      <c r="AA26">
        <f>MID(Результаты!$H24,7,1)</f>
      </c>
      <c r="AB26">
        <f>MID(Результаты!$H24,8,1)</f>
      </c>
      <c r="AC26">
        <f>MID(Результаты!$H24,9,1)</f>
      </c>
      <c r="AD26">
        <f>MID(Результаты!$H24,10,1)</f>
      </c>
      <c r="AE26" t="e">
        <f>VALUE(MID(Результаты!$I24,1,1))</f>
        <v>#VALUE!</v>
      </c>
      <c r="AF26" t="e">
        <f>VALUE(MID(Результаты!$I24,5,1))</f>
        <v>#VALUE!</v>
      </c>
      <c r="AG26" t="e">
        <f>VALUE(MID(Результаты!$I24,9,1))</f>
        <v>#VALUE!</v>
      </c>
      <c r="AH26" t="e">
        <f>VALUE(MID(Результаты!$I24,13,1))</f>
        <v>#VALUE!</v>
      </c>
      <c r="AI26">
        <f>Результаты!J24</f>
        <v>0</v>
      </c>
      <c r="AJ26">
        <f>Результаты!K24</f>
        <v>0</v>
      </c>
    </row>
    <row r="27" spans="1:36" ht="12.75">
      <c r="A27">
        <v>23</v>
      </c>
      <c r="B27" t="str">
        <f>Результаты!B25&amp;" "&amp;Результаты!C25&amp;" "&amp;Результаты!D25</f>
        <v>  </v>
      </c>
      <c r="C27">
        <f>MID(Результаты!$G25,1,1)</f>
      </c>
      <c r="D27">
        <f>MID(Результаты!$G25,2,1)</f>
      </c>
      <c r="E27">
        <f>MID(Результаты!$G25,3,1)</f>
      </c>
      <c r="F27">
        <f>MID(Результаты!$G25,4,1)</f>
      </c>
      <c r="G27">
        <f>MID(Результаты!$G25,5,1)</f>
      </c>
      <c r="H27">
        <f>MID(Результаты!$G25,6,1)</f>
      </c>
      <c r="I27">
        <f>MID(Результаты!$G25,7,1)</f>
      </c>
      <c r="J27">
        <f>MID(Результаты!$G25,8,1)</f>
      </c>
      <c r="K27">
        <f>MID(Результаты!$G25,9,1)</f>
      </c>
      <c r="L27">
        <f>MID(Результаты!$G25,10,1)</f>
      </c>
      <c r="M27">
        <f>MID(Результаты!$G25,11,1)</f>
      </c>
      <c r="N27">
        <f>MID(Результаты!$G25,12,1)</f>
      </c>
      <c r="O27">
        <f>MID(Результаты!$G25,13,1)</f>
      </c>
      <c r="P27">
        <f>MID(Результаты!$G25,14,1)</f>
      </c>
      <c r="Q27">
        <f>MID(Результаты!$G25,15,1)</f>
      </c>
      <c r="R27">
        <f>MID(Результаты!$G25,16,1)</f>
      </c>
      <c r="S27">
        <f>MID(Результаты!$G25,17,1)</f>
      </c>
      <c r="T27">
        <f>MID(Результаты!$G25,18,1)</f>
      </c>
      <c r="U27">
        <f>MID(Результаты!$H25,1,1)</f>
      </c>
      <c r="V27">
        <f>MID(Результаты!$H25,2,1)</f>
      </c>
      <c r="W27">
        <f>MID(Результаты!$H25,3,1)</f>
      </c>
      <c r="X27">
        <f>MID(Результаты!$H25,4,1)</f>
      </c>
      <c r="Y27">
        <f>MID(Результаты!$H25,5,1)</f>
      </c>
      <c r="Z27">
        <f>MID(Результаты!$H25,6,1)</f>
      </c>
      <c r="AA27">
        <f>MID(Результаты!$H25,7,1)</f>
      </c>
      <c r="AB27">
        <f>MID(Результаты!$H25,8,1)</f>
      </c>
      <c r="AC27">
        <f>MID(Результаты!$H25,9,1)</f>
      </c>
      <c r="AD27">
        <f>MID(Результаты!$H25,10,1)</f>
      </c>
      <c r="AE27" t="e">
        <f>VALUE(MID(Результаты!$I25,1,1))</f>
        <v>#VALUE!</v>
      </c>
      <c r="AF27" t="e">
        <f>VALUE(MID(Результаты!$I25,5,1))</f>
        <v>#VALUE!</v>
      </c>
      <c r="AG27" t="e">
        <f>VALUE(MID(Результаты!$I25,9,1))</f>
        <v>#VALUE!</v>
      </c>
      <c r="AH27" t="e">
        <f>VALUE(MID(Результаты!$I25,13,1))</f>
        <v>#VALUE!</v>
      </c>
      <c r="AI27">
        <f>Результаты!J25</f>
        <v>0</v>
      </c>
      <c r="AJ27">
        <f>Результаты!K25</f>
        <v>0</v>
      </c>
    </row>
    <row r="28" spans="1:36" ht="12.75">
      <c r="A28">
        <v>24</v>
      </c>
      <c r="B28" t="str">
        <f>Результаты!B26&amp;" "&amp;Результаты!C26&amp;" "&amp;Результаты!D26</f>
        <v>  </v>
      </c>
      <c r="C28">
        <f>MID(Результаты!$G26,1,1)</f>
      </c>
      <c r="D28">
        <f>MID(Результаты!$G26,2,1)</f>
      </c>
      <c r="E28">
        <f>MID(Результаты!$G26,3,1)</f>
      </c>
      <c r="F28">
        <f>MID(Результаты!$G26,4,1)</f>
      </c>
      <c r="G28">
        <f>MID(Результаты!$G26,5,1)</f>
      </c>
      <c r="H28">
        <f>MID(Результаты!$G26,6,1)</f>
      </c>
      <c r="I28">
        <f>MID(Результаты!$G26,7,1)</f>
      </c>
      <c r="J28">
        <f>MID(Результаты!$G26,8,1)</f>
      </c>
      <c r="K28">
        <f>MID(Результаты!$G26,9,1)</f>
      </c>
      <c r="L28">
        <f>MID(Результаты!$G26,10,1)</f>
      </c>
      <c r="M28">
        <f>MID(Результаты!$G26,11,1)</f>
      </c>
      <c r="N28">
        <f>MID(Результаты!$G26,12,1)</f>
      </c>
      <c r="O28">
        <f>MID(Результаты!$G26,13,1)</f>
      </c>
      <c r="P28">
        <f>MID(Результаты!$G26,14,1)</f>
      </c>
      <c r="Q28">
        <f>MID(Результаты!$G26,15,1)</f>
      </c>
      <c r="R28">
        <f>MID(Результаты!$G26,16,1)</f>
      </c>
      <c r="S28">
        <f>MID(Результаты!$G26,17,1)</f>
      </c>
      <c r="T28">
        <f>MID(Результаты!$G26,18,1)</f>
      </c>
      <c r="U28">
        <f>MID(Результаты!$H26,1,1)</f>
      </c>
      <c r="V28">
        <f>MID(Результаты!$H26,2,1)</f>
      </c>
      <c r="W28">
        <f>MID(Результаты!$H26,3,1)</f>
      </c>
      <c r="X28">
        <f>MID(Результаты!$H26,4,1)</f>
      </c>
      <c r="Y28">
        <f>MID(Результаты!$H26,5,1)</f>
      </c>
      <c r="Z28">
        <f>MID(Результаты!$H26,6,1)</f>
      </c>
      <c r="AA28">
        <f>MID(Результаты!$H26,7,1)</f>
      </c>
      <c r="AB28">
        <f>MID(Результаты!$H26,8,1)</f>
      </c>
      <c r="AC28">
        <f>MID(Результаты!$H26,9,1)</f>
      </c>
      <c r="AD28">
        <f>MID(Результаты!$H26,10,1)</f>
      </c>
      <c r="AE28" t="e">
        <f>VALUE(MID(Результаты!$I26,1,1))</f>
        <v>#VALUE!</v>
      </c>
      <c r="AF28" t="e">
        <f>VALUE(MID(Результаты!$I26,5,1))</f>
        <v>#VALUE!</v>
      </c>
      <c r="AG28" t="e">
        <f>VALUE(MID(Результаты!$I26,9,1))</f>
        <v>#VALUE!</v>
      </c>
      <c r="AH28" t="e">
        <f>VALUE(MID(Результаты!$I26,13,1))</f>
        <v>#VALUE!</v>
      </c>
      <c r="AI28">
        <f>Результаты!J26</f>
        <v>0</v>
      </c>
      <c r="AJ28">
        <f>Результаты!K26</f>
        <v>0</v>
      </c>
    </row>
    <row r="29" spans="1:36" ht="12.75">
      <c r="A29">
        <v>25</v>
      </c>
      <c r="B29" t="str">
        <f>Результаты!B27&amp;" "&amp;Результаты!C27&amp;" "&amp;Результаты!D27</f>
        <v>  </v>
      </c>
      <c r="C29">
        <f>MID(Результаты!$G27,1,1)</f>
      </c>
      <c r="D29">
        <f>MID(Результаты!$G27,2,1)</f>
      </c>
      <c r="E29">
        <f>MID(Результаты!$G27,3,1)</f>
      </c>
      <c r="F29">
        <f>MID(Результаты!$G27,4,1)</f>
      </c>
      <c r="G29">
        <f>MID(Результаты!$G27,5,1)</f>
      </c>
      <c r="H29">
        <f>MID(Результаты!$G27,6,1)</f>
      </c>
      <c r="I29">
        <f>MID(Результаты!$G27,7,1)</f>
      </c>
      <c r="J29">
        <f>MID(Результаты!$G27,8,1)</f>
      </c>
      <c r="K29">
        <f>MID(Результаты!$G27,9,1)</f>
      </c>
      <c r="L29">
        <f>MID(Результаты!$G27,10,1)</f>
      </c>
      <c r="M29">
        <f>MID(Результаты!$G27,11,1)</f>
      </c>
      <c r="N29">
        <f>MID(Результаты!$G27,12,1)</f>
      </c>
      <c r="O29">
        <f>MID(Результаты!$G27,13,1)</f>
      </c>
      <c r="P29">
        <f>MID(Результаты!$G27,14,1)</f>
      </c>
      <c r="Q29">
        <f>MID(Результаты!$G27,15,1)</f>
      </c>
      <c r="R29">
        <f>MID(Результаты!$G27,16,1)</f>
      </c>
      <c r="S29">
        <f>MID(Результаты!$G27,17,1)</f>
      </c>
      <c r="T29">
        <f>MID(Результаты!$G27,18,1)</f>
      </c>
      <c r="U29">
        <f>MID(Результаты!$H27,1,1)</f>
      </c>
      <c r="V29">
        <f>MID(Результаты!$H27,2,1)</f>
      </c>
      <c r="W29">
        <f>MID(Результаты!$H27,3,1)</f>
      </c>
      <c r="X29">
        <f>MID(Результаты!$H27,4,1)</f>
      </c>
      <c r="Y29">
        <f>MID(Результаты!$H27,5,1)</f>
      </c>
      <c r="Z29">
        <f>MID(Результаты!$H27,6,1)</f>
      </c>
      <c r="AA29">
        <f>MID(Результаты!$H27,7,1)</f>
      </c>
      <c r="AB29">
        <f>MID(Результаты!$H27,8,1)</f>
      </c>
      <c r="AC29">
        <f>MID(Результаты!$H27,9,1)</f>
      </c>
      <c r="AD29">
        <f>MID(Результаты!$H27,10,1)</f>
      </c>
      <c r="AE29" t="e">
        <f>VALUE(MID(Результаты!$I27,1,1))</f>
        <v>#VALUE!</v>
      </c>
      <c r="AF29" t="e">
        <f>VALUE(MID(Результаты!$I27,5,1))</f>
        <v>#VALUE!</v>
      </c>
      <c r="AG29" t="e">
        <f>VALUE(MID(Результаты!$I27,9,1))</f>
        <v>#VALUE!</v>
      </c>
      <c r="AH29" t="e">
        <f>VALUE(MID(Результаты!$I27,13,1))</f>
        <v>#VALUE!</v>
      </c>
      <c r="AI29">
        <f>Результаты!J27</f>
        <v>0</v>
      </c>
      <c r="AJ29">
        <f>Результаты!K27</f>
        <v>0</v>
      </c>
    </row>
    <row r="30" spans="1:36" ht="12.75">
      <c r="A30">
        <v>26</v>
      </c>
      <c r="B30" t="str">
        <f>Результаты!B28&amp;" "&amp;Результаты!C28&amp;" "&amp;Результаты!D28</f>
        <v>  </v>
      </c>
      <c r="C30">
        <f>MID(Результаты!$G28,1,1)</f>
      </c>
      <c r="D30">
        <f>MID(Результаты!$G28,2,1)</f>
      </c>
      <c r="E30">
        <f>MID(Результаты!$G28,3,1)</f>
      </c>
      <c r="F30">
        <f>MID(Результаты!$G28,4,1)</f>
      </c>
      <c r="G30">
        <f>MID(Результаты!$G28,5,1)</f>
      </c>
      <c r="H30">
        <f>MID(Результаты!$G28,6,1)</f>
      </c>
      <c r="I30">
        <f>MID(Результаты!$G28,7,1)</f>
      </c>
      <c r="J30">
        <f>MID(Результаты!$G28,8,1)</f>
      </c>
      <c r="K30">
        <f>MID(Результаты!$G28,9,1)</f>
      </c>
      <c r="L30">
        <f>MID(Результаты!$G28,10,1)</f>
      </c>
      <c r="M30">
        <f>MID(Результаты!$G28,11,1)</f>
      </c>
      <c r="N30">
        <f>MID(Результаты!$G28,12,1)</f>
      </c>
      <c r="O30">
        <f>MID(Результаты!$G28,13,1)</f>
      </c>
      <c r="P30">
        <f>MID(Результаты!$G28,14,1)</f>
      </c>
      <c r="Q30">
        <f>MID(Результаты!$G28,15,1)</f>
      </c>
      <c r="R30">
        <f>MID(Результаты!$G28,16,1)</f>
      </c>
      <c r="S30">
        <f>MID(Результаты!$G28,17,1)</f>
      </c>
      <c r="T30">
        <f>MID(Результаты!$G28,18,1)</f>
      </c>
      <c r="U30">
        <f>MID(Результаты!$H28,1,1)</f>
      </c>
      <c r="V30">
        <f>MID(Результаты!$H28,2,1)</f>
      </c>
      <c r="W30">
        <f>MID(Результаты!$H28,3,1)</f>
      </c>
      <c r="X30">
        <f>MID(Результаты!$H28,4,1)</f>
      </c>
      <c r="Y30">
        <f>MID(Результаты!$H28,5,1)</f>
      </c>
      <c r="Z30">
        <f>MID(Результаты!$H28,6,1)</f>
      </c>
      <c r="AA30">
        <f>MID(Результаты!$H28,7,1)</f>
      </c>
      <c r="AB30">
        <f>MID(Результаты!$H28,8,1)</f>
      </c>
      <c r="AC30">
        <f>MID(Результаты!$H28,9,1)</f>
      </c>
      <c r="AD30">
        <f>MID(Результаты!$H28,10,1)</f>
      </c>
      <c r="AE30" t="e">
        <f>VALUE(MID(Результаты!$I28,1,1))</f>
        <v>#VALUE!</v>
      </c>
      <c r="AF30" t="e">
        <f>VALUE(MID(Результаты!$I28,5,1))</f>
        <v>#VALUE!</v>
      </c>
      <c r="AG30" t="e">
        <f>VALUE(MID(Результаты!$I28,9,1))</f>
        <v>#VALUE!</v>
      </c>
      <c r="AH30" t="e">
        <f>VALUE(MID(Результаты!$I28,13,1))</f>
        <v>#VALUE!</v>
      </c>
      <c r="AI30">
        <f>Результаты!J28</f>
        <v>0</v>
      </c>
      <c r="AJ30">
        <f>Результаты!K28</f>
        <v>0</v>
      </c>
    </row>
    <row r="31" spans="1:36" ht="12.75">
      <c r="A31">
        <v>27</v>
      </c>
      <c r="B31" t="str">
        <f>Результаты!B29&amp;" "&amp;Результаты!C29&amp;" "&amp;Результаты!D29</f>
        <v>  </v>
      </c>
      <c r="C31">
        <f>MID(Результаты!$G29,1,1)</f>
      </c>
      <c r="D31">
        <f>MID(Результаты!$G29,2,1)</f>
      </c>
      <c r="E31">
        <f>MID(Результаты!$G29,3,1)</f>
      </c>
      <c r="F31">
        <f>MID(Результаты!$G29,4,1)</f>
      </c>
      <c r="G31">
        <f>MID(Результаты!$G29,5,1)</f>
      </c>
      <c r="H31">
        <f>MID(Результаты!$G29,6,1)</f>
      </c>
      <c r="I31">
        <f>MID(Результаты!$G29,7,1)</f>
      </c>
      <c r="J31">
        <f>MID(Результаты!$G29,8,1)</f>
      </c>
      <c r="K31">
        <f>MID(Результаты!$G29,9,1)</f>
      </c>
      <c r="L31">
        <f>MID(Результаты!$G29,10,1)</f>
      </c>
      <c r="M31">
        <f>MID(Результаты!$G29,11,1)</f>
      </c>
      <c r="N31">
        <f>MID(Результаты!$G29,12,1)</f>
      </c>
      <c r="O31">
        <f>MID(Результаты!$G29,13,1)</f>
      </c>
      <c r="P31">
        <f>MID(Результаты!$G29,14,1)</f>
      </c>
      <c r="Q31">
        <f>MID(Результаты!$G29,15,1)</f>
      </c>
      <c r="R31">
        <f>MID(Результаты!$G29,16,1)</f>
      </c>
      <c r="S31">
        <f>MID(Результаты!$G29,17,1)</f>
      </c>
      <c r="T31">
        <f>MID(Результаты!$G29,18,1)</f>
      </c>
      <c r="U31">
        <f>MID(Результаты!$H29,1,1)</f>
      </c>
      <c r="V31">
        <f>MID(Результаты!$H29,2,1)</f>
      </c>
      <c r="W31">
        <f>MID(Результаты!$H29,3,1)</f>
      </c>
      <c r="X31">
        <f>MID(Результаты!$H29,4,1)</f>
      </c>
      <c r="Y31">
        <f>MID(Результаты!$H29,5,1)</f>
      </c>
      <c r="Z31">
        <f>MID(Результаты!$H29,6,1)</f>
      </c>
      <c r="AA31">
        <f>MID(Результаты!$H29,7,1)</f>
      </c>
      <c r="AB31">
        <f>MID(Результаты!$H29,8,1)</f>
      </c>
      <c r="AC31">
        <f>MID(Результаты!$H29,9,1)</f>
      </c>
      <c r="AD31">
        <f>MID(Результаты!$H29,10,1)</f>
      </c>
      <c r="AE31" t="e">
        <f>VALUE(MID(Результаты!$I29,1,1))</f>
        <v>#VALUE!</v>
      </c>
      <c r="AF31" t="e">
        <f>VALUE(MID(Результаты!$I29,5,1))</f>
        <v>#VALUE!</v>
      </c>
      <c r="AG31" t="e">
        <f>VALUE(MID(Результаты!$I29,9,1))</f>
        <v>#VALUE!</v>
      </c>
      <c r="AH31" t="e">
        <f>VALUE(MID(Результаты!$I29,13,1))</f>
        <v>#VALUE!</v>
      </c>
      <c r="AI31">
        <f>Результаты!J29</f>
        <v>0</v>
      </c>
      <c r="AJ31">
        <f>Результаты!K29</f>
        <v>0</v>
      </c>
    </row>
    <row r="32" spans="1:36" ht="12.75">
      <c r="A32">
        <v>28</v>
      </c>
      <c r="B32" t="str">
        <f>Результаты!B30&amp;" "&amp;Результаты!C30&amp;" "&amp;Результаты!D30</f>
        <v>  </v>
      </c>
      <c r="C32">
        <f>MID(Результаты!$G30,1,1)</f>
      </c>
      <c r="D32">
        <f>MID(Результаты!$G30,2,1)</f>
      </c>
      <c r="E32">
        <f>MID(Результаты!$G30,3,1)</f>
      </c>
      <c r="F32">
        <f>MID(Результаты!$G30,4,1)</f>
      </c>
      <c r="G32">
        <f>MID(Результаты!$G30,5,1)</f>
      </c>
      <c r="H32">
        <f>MID(Результаты!$G30,6,1)</f>
      </c>
      <c r="I32">
        <f>MID(Результаты!$G30,7,1)</f>
      </c>
      <c r="J32">
        <f>MID(Результаты!$G30,8,1)</f>
      </c>
      <c r="K32">
        <f>MID(Результаты!$G30,9,1)</f>
      </c>
      <c r="L32">
        <f>MID(Результаты!$G30,10,1)</f>
      </c>
      <c r="M32">
        <f>MID(Результаты!$G30,11,1)</f>
      </c>
      <c r="N32">
        <f>MID(Результаты!$G30,12,1)</f>
      </c>
      <c r="O32">
        <f>MID(Результаты!$G30,13,1)</f>
      </c>
      <c r="P32">
        <f>MID(Результаты!$G30,14,1)</f>
      </c>
      <c r="Q32">
        <f>MID(Результаты!$G30,15,1)</f>
      </c>
      <c r="R32">
        <f>MID(Результаты!$G30,16,1)</f>
      </c>
      <c r="S32">
        <f>MID(Результаты!$G30,17,1)</f>
      </c>
      <c r="T32">
        <f>MID(Результаты!$G30,18,1)</f>
      </c>
      <c r="U32">
        <f>MID(Результаты!$H30,1,1)</f>
      </c>
      <c r="V32">
        <f>MID(Результаты!$H30,2,1)</f>
      </c>
      <c r="W32">
        <f>MID(Результаты!$H30,3,1)</f>
      </c>
      <c r="X32">
        <f>MID(Результаты!$H30,4,1)</f>
      </c>
      <c r="Y32">
        <f>MID(Результаты!$H30,5,1)</f>
      </c>
      <c r="Z32">
        <f>MID(Результаты!$H30,6,1)</f>
      </c>
      <c r="AA32">
        <f>MID(Результаты!$H30,7,1)</f>
      </c>
      <c r="AB32">
        <f>MID(Результаты!$H30,8,1)</f>
      </c>
      <c r="AC32">
        <f>MID(Результаты!$H30,9,1)</f>
      </c>
      <c r="AD32">
        <f>MID(Результаты!$H30,10,1)</f>
      </c>
      <c r="AE32" t="e">
        <f>VALUE(MID(Результаты!$I30,1,1))</f>
        <v>#VALUE!</v>
      </c>
      <c r="AF32" t="e">
        <f>VALUE(MID(Результаты!$I30,5,1))</f>
        <v>#VALUE!</v>
      </c>
      <c r="AG32" t="e">
        <f>VALUE(MID(Результаты!$I30,9,1))</f>
        <v>#VALUE!</v>
      </c>
      <c r="AH32" t="e">
        <f>VALUE(MID(Результаты!$I30,13,1))</f>
        <v>#VALUE!</v>
      </c>
      <c r="AI32">
        <f>Результаты!J30</f>
        <v>0</v>
      </c>
      <c r="AJ32">
        <f>Результаты!K30</f>
        <v>0</v>
      </c>
    </row>
    <row r="33" spans="1:36" ht="12.75">
      <c r="A33">
        <v>29</v>
      </c>
      <c r="B33" t="str">
        <f>Результаты!B31&amp;" "&amp;Результаты!C31&amp;" "&amp;Результаты!D31</f>
        <v>  </v>
      </c>
      <c r="C33">
        <f>MID(Результаты!$G31,1,1)</f>
      </c>
      <c r="D33">
        <f>MID(Результаты!$G31,2,1)</f>
      </c>
      <c r="E33">
        <f>MID(Результаты!$G31,3,1)</f>
      </c>
      <c r="F33">
        <f>MID(Результаты!$G31,4,1)</f>
      </c>
      <c r="G33">
        <f>MID(Результаты!$G31,5,1)</f>
      </c>
      <c r="H33">
        <f>MID(Результаты!$G31,6,1)</f>
      </c>
      <c r="I33">
        <f>MID(Результаты!$G31,7,1)</f>
      </c>
      <c r="J33">
        <f>MID(Результаты!$G31,8,1)</f>
      </c>
      <c r="K33">
        <f>MID(Результаты!$G31,9,1)</f>
      </c>
      <c r="L33">
        <f>MID(Результаты!$G31,10,1)</f>
      </c>
      <c r="M33">
        <f>MID(Результаты!$G31,11,1)</f>
      </c>
      <c r="N33">
        <f>MID(Результаты!$G31,12,1)</f>
      </c>
      <c r="O33">
        <f>MID(Результаты!$G31,13,1)</f>
      </c>
      <c r="P33">
        <f>MID(Результаты!$G31,14,1)</f>
      </c>
      <c r="Q33">
        <f>MID(Результаты!$G31,15,1)</f>
      </c>
      <c r="R33">
        <f>MID(Результаты!$G31,16,1)</f>
      </c>
      <c r="S33">
        <f>MID(Результаты!$G31,17,1)</f>
      </c>
      <c r="T33">
        <f>MID(Результаты!$G31,18,1)</f>
      </c>
      <c r="U33">
        <f>MID(Результаты!$H31,1,1)</f>
      </c>
      <c r="V33">
        <f>MID(Результаты!$H31,2,1)</f>
      </c>
      <c r="W33">
        <f>MID(Результаты!$H31,3,1)</f>
      </c>
      <c r="X33">
        <f>MID(Результаты!$H31,4,1)</f>
      </c>
      <c r="Y33">
        <f>MID(Результаты!$H31,5,1)</f>
      </c>
      <c r="Z33">
        <f>MID(Результаты!$H31,6,1)</f>
      </c>
      <c r="AA33">
        <f>MID(Результаты!$H31,7,1)</f>
      </c>
      <c r="AB33">
        <f>MID(Результаты!$H31,8,1)</f>
      </c>
      <c r="AC33">
        <f>MID(Результаты!$H31,9,1)</f>
      </c>
      <c r="AD33">
        <f>MID(Результаты!$H31,10,1)</f>
      </c>
      <c r="AE33" t="e">
        <f>VALUE(MID(Результаты!$I31,1,1))</f>
        <v>#VALUE!</v>
      </c>
      <c r="AF33" t="e">
        <f>VALUE(MID(Результаты!$I31,5,1))</f>
        <v>#VALUE!</v>
      </c>
      <c r="AG33" t="e">
        <f>VALUE(MID(Результаты!$I31,9,1))</f>
        <v>#VALUE!</v>
      </c>
      <c r="AH33" t="e">
        <f>VALUE(MID(Результаты!$I31,13,1))</f>
        <v>#VALUE!</v>
      </c>
      <c r="AI33">
        <f>Результаты!J31</f>
        <v>0</v>
      </c>
      <c r="AJ33">
        <f>Результаты!K31</f>
        <v>0</v>
      </c>
    </row>
    <row r="34" spans="1:36" ht="12.75">
      <c r="A34">
        <v>30</v>
      </c>
      <c r="B34" t="str">
        <f>Результаты!B32&amp;" "&amp;Результаты!C32&amp;" "&amp;Результаты!D32</f>
        <v>  </v>
      </c>
      <c r="C34">
        <f>MID(Результаты!$G32,1,1)</f>
      </c>
      <c r="D34">
        <f>MID(Результаты!$G32,2,1)</f>
      </c>
      <c r="E34">
        <f>MID(Результаты!$G32,3,1)</f>
      </c>
      <c r="F34">
        <f>MID(Результаты!$G32,4,1)</f>
      </c>
      <c r="G34">
        <f>MID(Результаты!$G32,5,1)</f>
      </c>
      <c r="H34">
        <f>MID(Результаты!$G32,6,1)</f>
      </c>
      <c r="I34">
        <f>MID(Результаты!$G32,7,1)</f>
      </c>
      <c r="J34">
        <f>MID(Результаты!$G32,8,1)</f>
      </c>
      <c r="K34">
        <f>MID(Результаты!$G32,9,1)</f>
      </c>
      <c r="L34">
        <f>MID(Результаты!$G32,10,1)</f>
      </c>
      <c r="M34">
        <f>MID(Результаты!$G32,11,1)</f>
      </c>
      <c r="N34">
        <f>MID(Результаты!$G32,12,1)</f>
      </c>
      <c r="O34">
        <f>MID(Результаты!$G32,13,1)</f>
      </c>
      <c r="P34">
        <f>MID(Результаты!$G32,14,1)</f>
      </c>
      <c r="Q34">
        <f>MID(Результаты!$G32,15,1)</f>
      </c>
      <c r="R34">
        <f>MID(Результаты!$G32,16,1)</f>
      </c>
      <c r="S34">
        <f>MID(Результаты!$G32,17,1)</f>
      </c>
      <c r="T34">
        <f>MID(Результаты!$G32,18,1)</f>
      </c>
      <c r="U34">
        <f>MID(Результаты!$H32,1,1)</f>
      </c>
      <c r="V34">
        <f>MID(Результаты!$H32,2,1)</f>
      </c>
      <c r="W34">
        <f>MID(Результаты!$H32,3,1)</f>
      </c>
      <c r="X34">
        <f>MID(Результаты!$H32,4,1)</f>
      </c>
      <c r="Y34">
        <f>MID(Результаты!$H32,5,1)</f>
      </c>
      <c r="Z34">
        <f>MID(Результаты!$H32,6,1)</f>
      </c>
      <c r="AA34">
        <f>MID(Результаты!$H32,7,1)</f>
      </c>
      <c r="AB34">
        <f>MID(Результаты!$H32,8,1)</f>
      </c>
      <c r="AC34">
        <f>MID(Результаты!$H32,9,1)</f>
      </c>
      <c r="AD34">
        <f>MID(Результаты!$H32,10,1)</f>
      </c>
      <c r="AE34" t="e">
        <f>VALUE(MID(Результаты!$I32,1,1))</f>
        <v>#VALUE!</v>
      </c>
      <c r="AF34" t="e">
        <f>VALUE(MID(Результаты!$I32,5,1))</f>
        <v>#VALUE!</v>
      </c>
      <c r="AG34" t="e">
        <f>VALUE(MID(Результаты!$I32,9,1))</f>
        <v>#VALUE!</v>
      </c>
      <c r="AH34" t="e">
        <f>VALUE(MID(Результаты!$I32,13,1))</f>
        <v>#VALUE!</v>
      </c>
      <c r="AI34">
        <f>Результаты!J32</f>
        <v>0</v>
      </c>
      <c r="AJ34">
        <f>Результаты!K32</f>
        <v>0</v>
      </c>
    </row>
    <row r="35" spans="1:36" ht="12.75">
      <c r="A35">
        <v>31</v>
      </c>
      <c r="B35" t="str">
        <f>Результаты!B33&amp;" "&amp;Результаты!C33&amp;" "&amp;Результаты!D33</f>
        <v>  </v>
      </c>
      <c r="C35">
        <f>MID(Результаты!$G33,1,1)</f>
      </c>
      <c r="D35">
        <f>MID(Результаты!$G33,2,1)</f>
      </c>
      <c r="E35">
        <f>MID(Результаты!$G33,3,1)</f>
      </c>
      <c r="F35">
        <f>MID(Результаты!$G33,4,1)</f>
      </c>
      <c r="G35">
        <f>MID(Результаты!$G33,5,1)</f>
      </c>
      <c r="H35">
        <f>MID(Результаты!$G33,6,1)</f>
      </c>
      <c r="I35">
        <f>MID(Результаты!$G33,7,1)</f>
      </c>
      <c r="J35">
        <f>MID(Результаты!$G33,8,1)</f>
      </c>
      <c r="K35">
        <f>MID(Результаты!$G33,9,1)</f>
      </c>
      <c r="L35">
        <f>MID(Результаты!$G33,10,1)</f>
      </c>
      <c r="M35">
        <f>MID(Результаты!$G33,11,1)</f>
      </c>
      <c r="N35">
        <f>MID(Результаты!$G33,12,1)</f>
      </c>
      <c r="O35">
        <f>MID(Результаты!$G33,13,1)</f>
      </c>
      <c r="P35">
        <f>MID(Результаты!$G33,14,1)</f>
      </c>
      <c r="Q35">
        <f>MID(Результаты!$G33,15,1)</f>
      </c>
      <c r="R35">
        <f>MID(Результаты!$G33,16,1)</f>
      </c>
      <c r="S35">
        <f>MID(Результаты!$G33,17,1)</f>
      </c>
      <c r="T35">
        <f>MID(Результаты!$G33,18,1)</f>
      </c>
      <c r="U35">
        <f>MID(Результаты!$H33,1,1)</f>
      </c>
      <c r="V35">
        <f>MID(Результаты!$H33,2,1)</f>
      </c>
      <c r="W35">
        <f>MID(Результаты!$H33,3,1)</f>
      </c>
      <c r="X35">
        <f>MID(Результаты!$H33,4,1)</f>
      </c>
      <c r="Y35">
        <f>MID(Результаты!$H33,5,1)</f>
      </c>
      <c r="Z35">
        <f>MID(Результаты!$H33,6,1)</f>
      </c>
      <c r="AA35">
        <f>MID(Результаты!$H33,7,1)</f>
      </c>
      <c r="AB35">
        <f>MID(Результаты!$H33,8,1)</f>
      </c>
      <c r="AC35">
        <f>MID(Результаты!$H33,9,1)</f>
      </c>
      <c r="AD35">
        <f>MID(Результаты!$H33,10,1)</f>
      </c>
      <c r="AE35" t="e">
        <f>VALUE(MID(Результаты!$I33,1,1))</f>
        <v>#VALUE!</v>
      </c>
      <c r="AF35" t="e">
        <f>VALUE(MID(Результаты!$I33,5,1))</f>
        <v>#VALUE!</v>
      </c>
      <c r="AG35" t="e">
        <f>VALUE(MID(Результаты!$I33,9,1))</f>
        <v>#VALUE!</v>
      </c>
      <c r="AH35" t="e">
        <f>VALUE(MID(Результаты!$I33,13,1))</f>
        <v>#VALUE!</v>
      </c>
      <c r="AI35">
        <f>Результаты!J33</f>
        <v>0</v>
      </c>
      <c r="AJ35">
        <f>Результаты!K33</f>
        <v>0</v>
      </c>
    </row>
    <row r="36" spans="1:36" ht="12.75">
      <c r="A36">
        <v>32</v>
      </c>
      <c r="B36" t="str">
        <f>Результаты!B34&amp;" "&amp;Результаты!C34&amp;" "&amp;Результаты!D34</f>
        <v>  </v>
      </c>
      <c r="C36">
        <f>MID(Результаты!$G34,1,1)</f>
      </c>
      <c r="D36">
        <f>MID(Результаты!$G34,2,1)</f>
      </c>
      <c r="E36">
        <f>MID(Результаты!$G34,3,1)</f>
      </c>
      <c r="F36">
        <f>MID(Результаты!$G34,4,1)</f>
      </c>
      <c r="G36">
        <f>MID(Результаты!$G34,5,1)</f>
      </c>
      <c r="H36">
        <f>MID(Результаты!$G34,6,1)</f>
      </c>
      <c r="I36">
        <f>MID(Результаты!$G34,7,1)</f>
      </c>
      <c r="J36">
        <f>MID(Результаты!$G34,8,1)</f>
      </c>
      <c r="K36">
        <f>MID(Результаты!$G34,9,1)</f>
      </c>
      <c r="L36">
        <f>MID(Результаты!$G34,10,1)</f>
      </c>
      <c r="M36">
        <f>MID(Результаты!$G34,11,1)</f>
      </c>
      <c r="N36">
        <f>MID(Результаты!$G34,12,1)</f>
      </c>
      <c r="O36">
        <f>MID(Результаты!$G34,13,1)</f>
      </c>
      <c r="P36">
        <f>MID(Результаты!$G34,14,1)</f>
      </c>
      <c r="Q36">
        <f>MID(Результаты!$G34,15,1)</f>
      </c>
      <c r="R36">
        <f>MID(Результаты!$G34,16,1)</f>
      </c>
      <c r="S36">
        <f>MID(Результаты!$G34,17,1)</f>
      </c>
      <c r="T36">
        <f>MID(Результаты!$G34,18,1)</f>
      </c>
      <c r="U36">
        <f>MID(Результаты!$H34,1,1)</f>
      </c>
      <c r="V36">
        <f>MID(Результаты!$H34,2,1)</f>
      </c>
      <c r="W36">
        <f>MID(Результаты!$H34,3,1)</f>
      </c>
      <c r="X36">
        <f>MID(Результаты!$H34,4,1)</f>
      </c>
      <c r="Y36">
        <f>MID(Результаты!$H34,5,1)</f>
      </c>
      <c r="Z36">
        <f>MID(Результаты!$H34,6,1)</f>
      </c>
      <c r="AA36">
        <f>MID(Результаты!$H34,7,1)</f>
      </c>
      <c r="AB36">
        <f>MID(Результаты!$H34,8,1)</f>
      </c>
      <c r="AC36">
        <f>MID(Результаты!$H34,9,1)</f>
      </c>
      <c r="AD36">
        <f>MID(Результаты!$H34,10,1)</f>
      </c>
      <c r="AE36" t="e">
        <f>VALUE(MID(Результаты!$I34,1,1))</f>
        <v>#VALUE!</v>
      </c>
      <c r="AF36" t="e">
        <f>VALUE(MID(Результаты!$I34,5,1))</f>
        <v>#VALUE!</v>
      </c>
      <c r="AG36" t="e">
        <f>VALUE(MID(Результаты!$I34,9,1))</f>
        <v>#VALUE!</v>
      </c>
      <c r="AH36" t="e">
        <f>VALUE(MID(Результаты!$I34,13,1))</f>
        <v>#VALUE!</v>
      </c>
      <c r="AI36">
        <f>Результаты!J34</f>
        <v>0</v>
      </c>
      <c r="AJ36">
        <f>Результаты!K34</f>
        <v>0</v>
      </c>
    </row>
    <row r="37" spans="1:36" ht="12.75">
      <c r="A37">
        <v>33</v>
      </c>
      <c r="B37" t="str">
        <f>Результаты!B35&amp;" "&amp;Результаты!C35&amp;" "&amp;Результаты!D35</f>
        <v>  </v>
      </c>
      <c r="C37">
        <f>MID(Результаты!$G35,1,1)</f>
      </c>
      <c r="D37">
        <f>MID(Результаты!$G35,2,1)</f>
      </c>
      <c r="E37">
        <f>MID(Результаты!$G35,3,1)</f>
      </c>
      <c r="F37">
        <f>MID(Результаты!$G35,4,1)</f>
      </c>
      <c r="G37">
        <f>MID(Результаты!$G35,5,1)</f>
      </c>
      <c r="H37">
        <f>MID(Результаты!$G35,6,1)</f>
      </c>
      <c r="I37">
        <f>MID(Результаты!$G35,7,1)</f>
      </c>
      <c r="J37">
        <f>MID(Результаты!$G35,8,1)</f>
      </c>
      <c r="K37">
        <f>MID(Результаты!$G35,9,1)</f>
      </c>
      <c r="L37">
        <f>MID(Результаты!$G35,10,1)</f>
      </c>
      <c r="M37">
        <f>MID(Результаты!$G35,11,1)</f>
      </c>
      <c r="N37">
        <f>MID(Результаты!$G35,12,1)</f>
      </c>
      <c r="O37">
        <f>MID(Результаты!$G35,13,1)</f>
      </c>
      <c r="P37">
        <f>MID(Результаты!$G35,14,1)</f>
      </c>
      <c r="Q37">
        <f>MID(Результаты!$G35,15,1)</f>
      </c>
      <c r="R37">
        <f>MID(Результаты!$G35,16,1)</f>
      </c>
      <c r="S37">
        <f>MID(Результаты!$G35,17,1)</f>
      </c>
      <c r="T37">
        <f>MID(Результаты!$G35,18,1)</f>
      </c>
      <c r="U37">
        <f>MID(Результаты!$H35,1,1)</f>
      </c>
      <c r="V37">
        <f>MID(Результаты!$H35,2,1)</f>
      </c>
      <c r="W37">
        <f>MID(Результаты!$H35,3,1)</f>
      </c>
      <c r="X37">
        <f>MID(Результаты!$H35,4,1)</f>
      </c>
      <c r="Y37">
        <f>MID(Результаты!$H35,5,1)</f>
      </c>
      <c r="Z37">
        <f>MID(Результаты!$H35,6,1)</f>
      </c>
      <c r="AA37">
        <f>MID(Результаты!$H35,7,1)</f>
      </c>
      <c r="AB37">
        <f>MID(Результаты!$H35,8,1)</f>
      </c>
      <c r="AC37">
        <f>MID(Результаты!$H35,9,1)</f>
      </c>
      <c r="AD37">
        <f>MID(Результаты!$H35,10,1)</f>
      </c>
      <c r="AE37" t="e">
        <f>VALUE(MID(Результаты!$I35,1,1))</f>
        <v>#VALUE!</v>
      </c>
      <c r="AF37" t="e">
        <f>VALUE(MID(Результаты!$I35,5,1))</f>
        <v>#VALUE!</v>
      </c>
      <c r="AG37" t="e">
        <f>VALUE(MID(Результаты!$I35,9,1))</f>
        <v>#VALUE!</v>
      </c>
      <c r="AH37" t="e">
        <f>VALUE(MID(Результаты!$I35,13,1))</f>
        <v>#VALUE!</v>
      </c>
      <c r="AI37">
        <f>Результаты!J35</f>
        <v>0</v>
      </c>
      <c r="AJ37">
        <f>Результаты!K35</f>
        <v>0</v>
      </c>
    </row>
    <row r="38" spans="1:36" ht="12.75">
      <c r="A38">
        <v>34</v>
      </c>
      <c r="B38" t="str">
        <f>Результаты!B36&amp;" "&amp;Результаты!C36&amp;" "&amp;Результаты!D36</f>
        <v>  </v>
      </c>
      <c r="C38">
        <f>MID(Результаты!$G36,1,1)</f>
      </c>
      <c r="D38">
        <f>MID(Результаты!$G36,2,1)</f>
      </c>
      <c r="E38">
        <f>MID(Результаты!$G36,3,1)</f>
      </c>
      <c r="F38">
        <f>MID(Результаты!$G36,4,1)</f>
      </c>
      <c r="G38">
        <f>MID(Результаты!$G36,5,1)</f>
      </c>
      <c r="H38">
        <f>MID(Результаты!$G36,6,1)</f>
      </c>
      <c r="I38">
        <f>MID(Результаты!$G36,7,1)</f>
      </c>
      <c r="J38">
        <f>MID(Результаты!$G36,8,1)</f>
      </c>
      <c r="K38">
        <f>MID(Результаты!$G36,9,1)</f>
      </c>
      <c r="L38">
        <f>MID(Результаты!$G36,10,1)</f>
      </c>
      <c r="M38">
        <f>MID(Результаты!$G36,11,1)</f>
      </c>
      <c r="N38">
        <f>MID(Результаты!$G36,12,1)</f>
      </c>
      <c r="O38">
        <f>MID(Результаты!$G36,13,1)</f>
      </c>
      <c r="P38">
        <f>MID(Результаты!$G36,14,1)</f>
      </c>
      <c r="Q38">
        <f>MID(Результаты!$G36,15,1)</f>
      </c>
      <c r="R38">
        <f>MID(Результаты!$G36,16,1)</f>
      </c>
      <c r="S38">
        <f>MID(Результаты!$G36,17,1)</f>
      </c>
      <c r="T38">
        <f>MID(Результаты!$G36,18,1)</f>
      </c>
      <c r="U38">
        <f>MID(Результаты!$H36,1,1)</f>
      </c>
      <c r="V38">
        <f>MID(Результаты!$H36,2,1)</f>
      </c>
      <c r="W38">
        <f>MID(Результаты!$H36,3,1)</f>
      </c>
      <c r="X38">
        <f>MID(Результаты!$H36,4,1)</f>
      </c>
      <c r="Y38">
        <f>MID(Результаты!$H36,5,1)</f>
      </c>
      <c r="Z38">
        <f>MID(Результаты!$H36,6,1)</f>
      </c>
      <c r="AA38">
        <f>MID(Результаты!$H36,7,1)</f>
      </c>
      <c r="AB38">
        <f>MID(Результаты!$H36,8,1)</f>
      </c>
      <c r="AC38">
        <f>MID(Результаты!$H36,9,1)</f>
      </c>
      <c r="AD38">
        <f>MID(Результаты!$H36,10,1)</f>
      </c>
      <c r="AE38" t="e">
        <f>VALUE(MID(Результаты!$I36,1,1))</f>
        <v>#VALUE!</v>
      </c>
      <c r="AF38" t="e">
        <f>VALUE(MID(Результаты!$I36,5,1))</f>
        <v>#VALUE!</v>
      </c>
      <c r="AG38" t="e">
        <f>VALUE(MID(Результаты!$I36,9,1))</f>
        <v>#VALUE!</v>
      </c>
      <c r="AH38" t="e">
        <f>VALUE(MID(Результаты!$I36,13,1))</f>
        <v>#VALUE!</v>
      </c>
      <c r="AI38">
        <f>Результаты!J36</f>
        <v>0</v>
      </c>
      <c r="AJ38">
        <f>Результаты!K36</f>
        <v>0</v>
      </c>
    </row>
    <row r="39" spans="1:36" ht="12.75">
      <c r="A39">
        <v>35</v>
      </c>
      <c r="B39" t="str">
        <f>Результаты!B37&amp;" "&amp;Результаты!C37&amp;" "&amp;Результаты!D37</f>
        <v>  </v>
      </c>
      <c r="C39">
        <f>MID(Результаты!$G37,1,1)</f>
      </c>
      <c r="D39">
        <f>MID(Результаты!$G37,2,1)</f>
      </c>
      <c r="E39">
        <f>MID(Результаты!$G37,3,1)</f>
      </c>
      <c r="F39">
        <f>MID(Результаты!$G37,4,1)</f>
      </c>
      <c r="G39">
        <f>MID(Результаты!$G37,5,1)</f>
      </c>
      <c r="H39">
        <f>MID(Результаты!$G37,6,1)</f>
      </c>
      <c r="I39">
        <f>MID(Результаты!$G37,7,1)</f>
      </c>
      <c r="J39">
        <f>MID(Результаты!$G37,8,1)</f>
      </c>
      <c r="K39">
        <f>MID(Результаты!$G37,9,1)</f>
      </c>
      <c r="L39">
        <f>MID(Результаты!$G37,10,1)</f>
      </c>
      <c r="M39">
        <f>MID(Результаты!$G37,11,1)</f>
      </c>
      <c r="N39">
        <f>MID(Результаты!$G37,12,1)</f>
      </c>
      <c r="O39">
        <f>MID(Результаты!$G37,13,1)</f>
      </c>
      <c r="P39">
        <f>MID(Результаты!$G37,14,1)</f>
      </c>
      <c r="Q39">
        <f>MID(Результаты!$G37,15,1)</f>
      </c>
      <c r="R39">
        <f>MID(Результаты!$G37,16,1)</f>
      </c>
      <c r="S39">
        <f>MID(Результаты!$G37,17,1)</f>
      </c>
      <c r="T39">
        <f>MID(Результаты!$G37,18,1)</f>
      </c>
      <c r="U39">
        <f>MID(Результаты!$H37,1,1)</f>
      </c>
      <c r="V39">
        <f>MID(Результаты!$H37,2,1)</f>
      </c>
      <c r="W39">
        <f>MID(Результаты!$H37,3,1)</f>
      </c>
      <c r="X39">
        <f>MID(Результаты!$H37,4,1)</f>
      </c>
      <c r="Y39">
        <f>MID(Результаты!$H37,5,1)</f>
      </c>
      <c r="Z39">
        <f>MID(Результаты!$H37,6,1)</f>
      </c>
      <c r="AA39">
        <f>MID(Результаты!$H37,7,1)</f>
      </c>
      <c r="AB39">
        <f>MID(Результаты!$H37,8,1)</f>
      </c>
      <c r="AC39">
        <f>MID(Результаты!$H37,9,1)</f>
      </c>
      <c r="AD39">
        <f>MID(Результаты!$H37,10,1)</f>
      </c>
      <c r="AE39" t="e">
        <f>VALUE(MID(Результаты!$I37,1,1))</f>
        <v>#VALUE!</v>
      </c>
      <c r="AF39" t="e">
        <f>VALUE(MID(Результаты!$I37,5,1))</f>
        <v>#VALUE!</v>
      </c>
      <c r="AG39" t="e">
        <f>VALUE(MID(Результаты!$I37,9,1))</f>
        <v>#VALUE!</v>
      </c>
      <c r="AH39" t="e">
        <f>VALUE(MID(Результаты!$I37,13,1))</f>
        <v>#VALUE!</v>
      </c>
      <c r="AI39">
        <f>Результаты!J37</f>
        <v>0</v>
      </c>
      <c r="AJ39">
        <f>Результаты!K37</f>
        <v>0</v>
      </c>
    </row>
    <row r="40" spans="1:36" ht="12.75">
      <c r="A40">
        <v>36</v>
      </c>
      <c r="B40" t="str">
        <f>Результаты!B38&amp;" "&amp;Результаты!C38&amp;" "&amp;Результаты!D38</f>
        <v>  </v>
      </c>
      <c r="C40">
        <f>MID(Результаты!$G38,1,1)</f>
      </c>
      <c r="D40">
        <f>MID(Результаты!$G38,2,1)</f>
      </c>
      <c r="E40">
        <f>MID(Результаты!$G38,3,1)</f>
      </c>
      <c r="F40">
        <f>MID(Результаты!$G38,4,1)</f>
      </c>
      <c r="G40">
        <f>MID(Результаты!$G38,5,1)</f>
      </c>
      <c r="H40">
        <f>MID(Результаты!$G38,6,1)</f>
      </c>
      <c r="I40">
        <f>MID(Результаты!$G38,7,1)</f>
      </c>
      <c r="J40">
        <f>MID(Результаты!$G38,8,1)</f>
      </c>
      <c r="K40">
        <f>MID(Результаты!$G38,9,1)</f>
      </c>
      <c r="L40">
        <f>MID(Результаты!$G38,10,1)</f>
      </c>
      <c r="M40">
        <f>MID(Результаты!$G38,11,1)</f>
      </c>
      <c r="N40">
        <f>MID(Результаты!$G38,12,1)</f>
      </c>
      <c r="O40">
        <f>MID(Результаты!$G38,13,1)</f>
      </c>
      <c r="P40">
        <f>MID(Результаты!$G38,14,1)</f>
      </c>
      <c r="Q40">
        <f>MID(Результаты!$G38,15,1)</f>
      </c>
      <c r="R40">
        <f>MID(Результаты!$G38,16,1)</f>
      </c>
      <c r="S40">
        <f>MID(Результаты!$G38,17,1)</f>
      </c>
      <c r="T40">
        <f>MID(Результаты!$G38,18,1)</f>
      </c>
      <c r="U40">
        <f>MID(Результаты!$H38,1,1)</f>
      </c>
      <c r="V40">
        <f>MID(Результаты!$H38,2,1)</f>
      </c>
      <c r="W40">
        <f>MID(Результаты!$H38,3,1)</f>
      </c>
      <c r="X40">
        <f>MID(Результаты!$H38,4,1)</f>
      </c>
      <c r="Y40">
        <f>MID(Результаты!$H38,5,1)</f>
      </c>
      <c r="Z40">
        <f>MID(Результаты!$H38,6,1)</f>
      </c>
      <c r="AA40">
        <f>MID(Результаты!$H38,7,1)</f>
      </c>
      <c r="AB40">
        <f>MID(Результаты!$H38,8,1)</f>
      </c>
      <c r="AC40">
        <f>MID(Результаты!$H38,9,1)</f>
      </c>
      <c r="AD40">
        <f>MID(Результаты!$H38,10,1)</f>
      </c>
      <c r="AE40" t="e">
        <f>VALUE(MID(Результаты!$I38,1,1))</f>
        <v>#VALUE!</v>
      </c>
      <c r="AF40" t="e">
        <f>VALUE(MID(Результаты!$I38,5,1))</f>
        <v>#VALUE!</v>
      </c>
      <c r="AG40" t="e">
        <f>VALUE(MID(Результаты!$I38,9,1))</f>
        <v>#VALUE!</v>
      </c>
      <c r="AH40" t="e">
        <f>VALUE(MID(Результаты!$I38,13,1))</f>
        <v>#VALUE!</v>
      </c>
      <c r="AI40">
        <f>Результаты!J38</f>
        <v>0</v>
      </c>
      <c r="AJ40">
        <f>Результаты!K38</f>
        <v>0</v>
      </c>
    </row>
    <row r="41" spans="1:36" ht="12.75">
      <c r="A41">
        <v>37</v>
      </c>
      <c r="B41" t="str">
        <f>Результаты!B39&amp;" "&amp;Результаты!C39&amp;" "&amp;Результаты!D39</f>
        <v>  </v>
      </c>
      <c r="C41">
        <f>MID(Результаты!$G39,1,1)</f>
      </c>
      <c r="D41">
        <f>MID(Результаты!$G39,2,1)</f>
      </c>
      <c r="E41">
        <f>MID(Результаты!$G39,3,1)</f>
      </c>
      <c r="F41">
        <f>MID(Результаты!$G39,4,1)</f>
      </c>
      <c r="G41">
        <f>MID(Результаты!$G39,5,1)</f>
      </c>
      <c r="H41">
        <f>MID(Результаты!$G39,6,1)</f>
      </c>
      <c r="I41">
        <f>MID(Результаты!$G39,7,1)</f>
      </c>
      <c r="J41">
        <f>MID(Результаты!$G39,8,1)</f>
      </c>
      <c r="K41">
        <f>MID(Результаты!$G39,9,1)</f>
      </c>
      <c r="L41">
        <f>MID(Результаты!$G39,10,1)</f>
      </c>
      <c r="M41">
        <f>MID(Результаты!$G39,11,1)</f>
      </c>
      <c r="N41">
        <f>MID(Результаты!$G39,12,1)</f>
      </c>
      <c r="O41">
        <f>MID(Результаты!$G39,13,1)</f>
      </c>
      <c r="P41">
        <f>MID(Результаты!$G39,14,1)</f>
      </c>
      <c r="Q41">
        <f>MID(Результаты!$G39,15,1)</f>
      </c>
      <c r="R41">
        <f>MID(Результаты!$G39,16,1)</f>
      </c>
      <c r="S41">
        <f>MID(Результаты!$G39,17,1)</f>
      </c>
      <c r="T41">
        <f>MID(Результаты!$G39,18,1)</f>
      </c>
      <c r="U41">
        <f>MID(Результаты!$H39,1,1)</f>
      </c>
      <c r="V41">
        <f>MID(Результаты!$H39,2,1)</f>
      </c>
      <c r="W41">
        <f>MID(Результаты!$H39,3,1)</f>
      </c>
      <c r="X41">
        <f>MID(Результаты!$H39,4,1)</f>
      </c>
      <c r="Y41">
        <f>MID(Результаты!$H39,5,1)</f>
      </c>
      <c r="Z41">
        <f>MID(Результаты!$H39,6,1)</f>
      </c>
      <c r="AA41">
        <f>MID(Результаты!$H39,7,1)</f>
      </c>
      <c r="AB41">
        <f>MID(Результаты!$H39,8,1)</f>
      </c>
      <c r="AC41">
        <f>MID(Результаты!$H39,9,1)</f>
      </c>
      <c r="AD41">
        <f>MID(Результаты!$H39,10,1)</f>
      </c>
      <c r="AE41" t="e">
        <f>VALUE(MID(Результаты!$I39,1,1))</f>
        <v>#VALUE!</v>
      </c>
      <c r="AF41" t="e">
        <f>VALUE(MID(Результаты!$I39,5,1))</f>
        <v>#VALUE!</v>
      </c>
      <c r="AG41" t="e">
        <f>VALUE(MID(Результаты!$I39,9,1))</f>
        <v>#VALUE!</v>
      </c>
      <c r="AH41" t="e">
        <f>VALUE(MID(Результаты!$I39,13,1))</f>
        <v>#VALUE!</v>
      </c>
      <c r="AI41">
        <f>Результаты!J39</f>
        <v>0</v>
      </c>
      <c r="AJ41">
        <f>Результаты!K39</f>
        <v>0</v>
      </c>
    </row>
    <row r="42" spans="1:36" ht="12.75">
      <c r="A42">
        <v>38</v>
      </c>
      <c r="B42" t="str">
        <f>Результаты!B40&amp;" "&amp;Результаты!C40&amp;" "&amp;Результаты!D40</f>
        <v>  </v>
      </c>
      <c r="C42">
        <f>MID(Результаты!$G40,1,1)</f>
      </c>
      <c r="D42">
        <f>MID(Результаты!$G40,2,1)</f>
      </c>
      <c r="E42">
        <f>MID(Результаты!$G40,3,1)</f>
      </c>
      <c r="F42">
        <f>MID(Результаты!$G40,4,1)</f>
      </c>
      <c r="G42">
        <f>MID(Результаты!$G40,5,1)</f>
      </c>
      <c r="H42">
        <f>MID(Результаты!$G40,6,1)</f>
      </c>
      <c r="I42">
        <f>MID(Результаты!$G40,7,1)</f>
      </c>
      <c r="J42">
        <f>MID(Результаты!$G40,8,1)</f>
      </c>
      <c r="K42">
        <f>MID(Результаты!$G40,9,1)</f>
      </c>
      <c r="L42">
        <f>MID(Результаты!$G40,10,1)</f>
      </c>
      <c r="M42">
        <f>MID(Результаты!$G40,11,1)</f>
      </c>
      <c r="N42">
        <f>MID(Результаты!$G40,12,1)</f>
      </c>
      <c r="O42">
        <f>MID(Результаты!$G40,13,1)</f>
      </c>
      <c r="P42">
        <f>MID(Результаты!$G40,14,1)</f>
      </c>
      <c r="Q42">
        <f>MID(Результаты!$G40,15,1)</f>
      </c>
      <c r="R42">
        <f>MID(Результаты!$G40,16,1)</f>
      </c>
      <c r="S42">
        <f>MID(Результаты!$G40,17,1)</f>
      </c>
      <c r="T42">
        <f>MID(Результаты!$G40,18,1)</f>
      </c>
      <c r="U42">
        <f>MID(Результаты!$H40,1,1)</f>
      </c>
      <c r="V42">
        <f>MID(Результаты!$H40,2,1)</f>
      </c>
      <c r="W42">
        <f>MID(Результаты!$H40,3,1)</f>
      </c>
      <c r="X42">
        <f>MID(Результаты!$H40,4,1)</f>
      </c>
      <c r="Y42">
        <f>MID(Результаты!$H40,5,1)</f>
      </c>
      <c r="Z42">
        <f>MID(Результаты!$H40,6,1)</f>
      </c>
      <c r="AA42">
        <f>MID(Результаты!$H40,7,1)</f>
      </c>
      <c r="AB42">
        <f>MID(Результаты!$H40,8,1)</f>
      </c>
      <c r="AC42">
        <f>MID(Результаты!$H40,9,1)</f>
      </c>
      <c r="AD42">
        <f>MID(Результаты!$H40,10,1)</f>
      </c>
      <c r="AE42" t="e">
        <f>VALUE(MID(Результаты!$I40,1,1))</f>
        <v>#VALUE!</v>
      </c>
      <c r="AF42" t="e">
        <f>VALUE(MID(Результаты!$I40,5,1))</f>
        <v>#VALUE!</v>
      </c>
      <c r="AG42" t="e">
        <f>VALUE(MID(Результаты!$I40,9,1))</f>
        <v>#VALUE!</v>
      </c>
      <c r="AH42" t="e">
        <f>VALUE(MID(Результаты!$I40,13,1))</f>
        <v>#VALUE!</v>
      </c>
      <c r="AI42">
        <f>Результаты!J40</f>
        <v>0</v>
      </c>
      <c r="AJ42">
        <f>Результаты!K40</f>
        <v>0</v>
      </c>
    </row>
    <row r="43" spans="1:36" ht="12.75">
      <c r="A43">
        <v>39</v>
      </c>
      <c r="B43" t="str">
        <f>Результаты!B41&amp;" "&amp;Результаты!C41&amp;" "&amp;Результаты!D41</f>
        <v>  </v>
      </c>
      <c r="C43">
        <f>MID(Результаты!$G41,1,1)</f>
      </c>
      <c r="D43">
        <f>MID(Результаты!$G41,2,1)</f>
      </c>
      <c r="E43">
        <f>MID(Результаты!$G41,3,1)</f>
      </c>
      <c r="F43">
        <f>MID(Результаты!$G41,4,1)</f>
      </c>
      <c r="G43">
        <f>MID(Результаты!$G41,5,1)</f>
      </c>
      <c r="H43">
        <f>MID(Результаты!$G41,6,1)</f>
      </c>
      <c r="I43">
        <f>MID(Результаты!$G41,7,1)</f>
      </c>
      <c r="J43">
        <f>MID(Результаты!$G41,8,1)</f>
      </c>
      <c r="K43">
        <f>MID(Результаты!$G41,9,1)</f>
      </c>
      <c r="L43">
        <f>MID(Результаты!$G41,10,1)</f>
      </c>
      <c r="M43">
        <f>MID(Результаты!$G41,11,1)</f>
      </c>
      <c r="N43">
        <f>MID(Результаты!$G41,12,1)</f>
      </c>
      <c r="O43">
        <f>MID(Результаты!$G41,13,1)</f>
      </c>
      <c r="P43">
        <f>MID(Результаты!$G41,14,1)</f>
      </c>
      <c r="Q43">
        <f>MID(Результаты!$G41,15,1)</f>
      </c>
      <c r="R43">
        <f>MID(Результаты!$G41,16,1)</f>
      </c>
      <c r="S43">
        <f>MID(Результаты!$G41,17,1)</f>
      </c>
      <c r="T43">
        <f>MID(Результаты!$G41,18,1)</f>
      </c>
      <c r="U43">
        <f>MID(Результаты!$H41,1,1)</f>
      </c>
      <c r="V43">
        <f>MID(Результаты!$H41,2,1)</f>
      </c>
      <c r="W43">
        <f>MID(Результаты!$H41,3,1)</f>
      </c>
      <c r="X43">
        <f>MID(Результаты!$H41,4,1)</f>
      </c>
      <c r="Y43">
        <f>MID(Результаты!$H41,5,1)</f>
      </c>
      <c r="Z43">
        <f>MID(Результаты!$H41,6,1)</f>
      </c>
      <c r="AA43">
        <f>MID(Результаты!$H41,7,1)</f>
      </c>
      <c r="AB43">
        <f>MID(Результаты!$H41,8,1)</f>
      </c>
      <c r="AC43">
        <f>MID(Результаты!$H41,9,1)</f>
      </c>
      <c r="AD43">
        <f>MID(Результаты!$H41,10,1)</f>
      </c>
      <c r="AE43" t="e">
        <f>VALUE(MID(Результаты!$I41,1,1))</f>
        <v>#VALUE!</v>
      </c>
      <c r="AF43" t="e">
        <f>VALUE(MID(Результаты!$I41,5,1))</f>
        <v>#VALUE!</v>
      </c>
      <c r="AG43" t="e">
        <f>VALUE(MID(Результаты!$I41,9,1))</f>
        <v>#VALUE!</v>
      </c>
      <c r="AH43" t="e">
        <f>VALUE(MID(Результаты!$I41,13,1))</f>
        <v>#VALUE!</v>
      </c>
      <c r="AI43">
        <f>Результаты!J41</f>
        <v>0</v>
      </c>
      <c r="AJ43">
        <f>Результаты!K41</f>
        <v>0</v>
      </c>
    </row>
    <row r="44" spans="1:36" ht="12.75">
      <c r="A44">
        <v>40</v>
      </c>
      <c r="B44" t="str">
        <f>Результаты!B42&amp;" "&amp;Результаты!C42&amp;" "&amp;Результаты!D42</f>
        <v>  </v>
      </c>
      <c r="C44">
        <f>MID(Результаты!$G42,1,1)</f>
      </c>
      <c r="D44">
        <f>MID(Результаты!$G42,2,1)</f>
      </c>
      <c r="E44">
        <f>MID(Результаты!$G42,3,1)</f>
      </c>
      <c r="F44">
        <f>MID(Результаты!$G42,4,1)</f>
      </c>
      <c r="G44">
        <f>MID(Результаты!$G42,5,1)</f>
      </c>
      <c r="H44">
        <f>MID(Результаты!$G42,6,1)</f>
      </c>
      <c r="I44">
        <f>MID(Результаты!$G42,7,1)</f>
      </c>
      <c r="J44">
        <f>MID(Результаты!$G42,8,1)</f>
      </c>
      <c r="K44">
        <f>MID(Результаты!$G42,9,1)</f>
      </c>
      <c r="L44">
        <f>MID(Результаты!$G42,10,1)</f>
      </c>
      <c r="M44">
        <f>MID(Результаты!$G42,11,1)</f>
      </c>
      <c r="N44">
        <f>MID(Результаты!$G42,12,1)</f>
      </c>
      <c r="O44">
        <f>MID(Результаты!$G42,13,1)</f>
      </c>
      <c r="P44">
        <f>MID(Результаты!$G42,14,1)</f>
      </c>
      <c r="Q44">
        <f>MID(Результаты!$G42,15,1)</f>
      </c>
      <c r="R44">
        <f>MID(Результаты!$G42,16,1)</f>
      </c>
      <c r="S44">
        <f>MID(Результаты!$G42,17,1)</f>
      </c>
      <c r="T44">
        <f>MID(Результаты!$G42,18,1)</f>
      </c>
      <c r="U44">
        <f>MID(Результаты!$H42,1,1)</f>
      </c>
      <c r="V44">
        <f>MID(Результаты!$H42,2,1)</f>
      </c>
      <c r="W44">
        <f>MID(Результаты!$H42,3,1)</f>
      </c>
      <c r="X44">
        <f>MID(Результаты!$H42,4,1)</f>
      </c>
      <c r="Y44">
        <f>MID(Результаты!$H42,5,1)</f>
      </c>
      <c r="Z44">
        <f>MID(Результаты!$H42,6,1)</f>
      </c>
      <c r="AA44">
        <f>MID(Результаты!$H42,7,1)</f>
      </c>
      <c r="AB44">
        <f>MID(Результаты!$H42,8,1)</f>
      </c>
      <c r="AC44">
        <f>MID(Результаты!$H42,9,1)</f>
      </c>
      <c r="AD44">
        <f>MID(Результаты!$H42,10,1)</f>
      </c>
      <c r="AE44" t="e">
        <f>VALUE(MID(Результаты!$I42,1,1))</f>
        <v>#VALUE!</v>
      </c>
      <c r="AF44" t="e">
        <f>VALUE(MID(Результаты!$I42,5,1))</f>
        <v>#VALUE!</v>
      </c>
      <c r="AG44" t="e">
        <f>VALUE(MID(Результаты!$I42,9,1))</f>
        <v>#VALUE!</v>
      </c>
      <c r="AH44" t="e">
        <f>VALUE(MID(Результаты!$I42,13,1))</f>
        <v>#VALUE!</v>
      </c>
      <c r="AI44">
        <f>Результаты!J42</f>
        <v>0</v>
      </c>
      <c r="AJ44">
        <f>Результаты!K42</f>
        <v>0</v>
      </c>
    </row>
    <row r="45" spans="1:36" ht="12.75">
      <c r="A45">
        <v>41</v>
      </c>
      <c r="B45" t="str">
        <f>Результаты!B43&amp;" "&amp;Результаты!C43&amp;" "&amp;Результаты!D43</f>
        <v>  </v>
      </c>
      <c r="C45">
        <f>MID(Результаты!$G43,1,1)</f>
      </c>
      <c r="D45">
        <f>MID(Результаты!$G43,2,1)</f>
      </c>
      <c r="E45">
        <f>MID(Результаты!$G43,3,1)</f>
      </c>
      <c r="F45">
        <f>MID(Результаты!$G43,4,1)</f>
      </c>
      <c r="G45">
        <f>MID(Результаты!$G43,5,1)</f>
      </c>
      <c r="H45">
        <f>MID(Результаты!$G43,6,1)</f>
      </c>
      <c r="I45">
        <f>MID(Результаты!$G43,7,1)</f>
      </c>
      <c r="J45">
        <f>MID(Результаты!$G43,8,1)</f>
      </c>
      <c r="K45">
        <f>MID(Результаты!$G43,9,1)</f>
      </c>
      <c r="L45">
        <f>MID(Результаты!$G43,10,1)</f>
      </c>
      <c r="M45">
        <f>MID(Результаты!$G43,11,1)</f>
      </c>
      <c r="N45">
        <f>MID(Результаты!$G43,12,1)</f>
      </c>
      <c r="O45">
        <f>MID(Результаты!$G43,13,1)</f>
      </c>
      <c r="P45">
        <f>MID(Результаты!$G43,14,1)</f>
      </c>
      <c r="Q45">
        <f>MID(Результаты!$G43,15,1)</f>
      </c>
      <c r="R45">
        <f>MID(Результаты!$G43,16,1)</f>
      </c>
      <c r="S45">
        <f>MID(Результаты!$G43,17,1)</f>
      </c>
      <c r="T45">
        <f>MID(Результаты!$G43,18,1)</f>
      </c>
      <c r="U45">
        <f>MID(Результаты!$H43,1,1)</f>
      </c>
      <c r="V45">
        <f>MID(Результаты!$H43,2,1)</f>
      </c>
      <c r="W45">
        <f>MID(Результаты!$H43,3,1)</f>
      </c>
      <c r="X45">
        <f>MID(Результаты!$H43,4,1)</f>
      </c>
      <c r="Y45">
        <f>MID(Результаты!$H43,5,1)</f>
      </c>
      <c r="Z45">
        <f>MID(Результаты!$H43,6,1)</f>
      </c>
      <c r="AA45">
        <f>MID(Результаты!$H43,7,1)</f>
      </c>
      <c r="AB45">
        <f>MID(Результаты!$H43,8,1)</f>
      </c>
      <c r="AC45">
        <f>MID(Результаты!$H43,9,1)</f>
      </c>
      <c r="AD45">
        <f>MID(Результаты!$H43,10,1)</f>
      </c>
      <c r="AE45" t="e">
        <f>VALUE(MID(Результаты!$I43,1,1))</f>
        <v>#VALUE!</v>
      </c>
      <c r="AF45" t="e">
        <f>VALUE(MID(Результаты!$I43,5,1))</f>
        <v>#VALUE!</v>
      </c>
      <c r="AG45" t="e">
        <f>VALUE(MID(Результаты!$I43,9,1))</f>
        <v>#VALUE!</v>
      </c>
      <c r="AH45" t="e">
        <f>VALUE(MID(Результаты!$I43,13,1))</f>
        <v>#VALUE!</v>
      </c>
      <c r="AI45">
        <f>Результаты!J43</f>
        <v>0</v>
      </c>
      <c r="AJ45">
        <f>Результаты!K43</f>
        <v>0</v>
      </c>
    </row>
    <row r="46" spans="1:36" ht="12.75">
      <c r="A46">
        <v>42</v>
      </c>
      <c r="B46" t="str">
        <f>Результаты!B44&amp;" "&amp;Результаты!C44&amp;" "&amp;Результаты!D44</f>
        <v>  </v>
      </c>
      <c r="C46">
        <f>MID(Результаты!$G44,1,1)</f>
      </c>
      <c r="D46">
        <f>MID(Результаты!$G44,2,1)</f>
      </c>
      <c r="E46">
        <f>MID(Результаты!$G44,3,1)</f>
      </c>
      <c r="F46">
        <f>MID(Результаты!$G44,4,1)</f>
      </c>
      <c r="G46">
        <f>MID(Результаты!$G44,5,1)</f>
      </c>
      <c r="H46">
        <f>MID(Результаты!$G44,6,1)</f>
      </c>
      <c r="I46">
        <f>MID(Результаты!$G44,7,1)</f>
      </c>
      <c r="J46">
        <f>MID(Результаты!$G44,8,1)</f>
      </c>
      <c r="K46">
        <f>MID(Результаты!$G44,9,1)</f>
      </c>
      <c r="L46">
        <f>MID(Результаты!$G44,10,1)</f>
      </c>
      <c r="M46">
        <f>MID(Результаты!$G44,11,1)</f>
      </c>
      <c r="N46">
        <f>MID(Результаты!$G44,12,1)</f>
      </c>
      <c r="O46">
        <f>MID(Результаты!$G44,13,1)</f>
      </c>
      <c r="P46">
        <f>MID(Результаты!$G44,14,1)</f>
      </c>
      <c r="Q46">
        <f>MID(Результаты!$G44,15,1)</f>
      </c>
      <c r="R46">
        <f>MID(Результаты!$G44,16,1)</f>
      </c>
      <c r="S46">
        <f>MID(Результаты!$G44,17,1)</f>
      </c>
      <c r="T46">
        <f>MID(Результаты!$G44,18,1)</f>
      </c>
      <c r="U46">
        <f>MID(Результаты!$H44,1,1)</f>
      </c>
      <c r="V46">
        <f>MID(Результаты!$H44,2,1)</f>
      </c>
      <c r="W46">
        <f>MID(Результаты!$H44,3,1)</f>
      </c>
      <c r="X46">
        <f>MID(Результаты!$H44,4,1)</f>
      </c>
      <c r="Y46">
        <f>MID(Результаты!$H44,5,1)</f>
      </c>
      <c r="Z46">
        <f>MID(Результаты!$H44,6,1)</f>
      </c>
      <c r="AA46">
        <f>MID(Результаты!$H44,7,1)</f>
      </c>
      <c r="AB46">
        <f>MID(Результаты!$H44,8,1)</f>
      </c>
      <c r="AC46">
        <f>MID(Результаты!$H44,9,1)</f>
      </c>
      <c r="AD46">
        <f>MID(Результаты!$H44,10,1)</f>
      </c>
      <c r="AE46" t="e">
        <f>VALUE(MID(Результаты!$I44,1,1))</f>
        <v>#VALUE!</v>
      </c>
      <c r="AF46" t="e">
        <f>VALUE(MID(Результаты!$I44,5,1))</f>
        <v>#VALUE!</v>
      </c>
      <c r="AG46" t="e">
        <f>VALUE(MID(Результаты!$I44,9,1))</f>
        <v>#VALUE!</v>
      </c>
      <c r="AH46" t="e">
        <f>VALUE(MID(Результаты!$I44,13,1))</f>
        <v>#VALUE!</v>
      </c>
      <c r="AI46">
        <f>Результаты!J44</f>
        <v>0</v>
      </c>
      <c r="AJ46">
        <f>Результаты!K44</f>
        <v>0</v>
      </c>
    </row>
    <row r="47" spans="1:36" ht="12.75">
      <c r="A47">
        <v>43</v>
      </c>
      <c r="B47" t="str">
        <f>Результаты!B45&amp;" "&amp;Результаты!C45&amp;" "&amp;Результаты!D45</f>
        <v>  </v>
      </c>
      <c r="C47">
        <f>MID(Результаты!$G45,1,1)</f>
      </c>
      <c r="D47">
        <f>MID(Результаты!$G45,2,1)</f>
      </c>
      <c r="E47">
        <f>MID(Результаты!$G45,3,1)</f>
      </c>
      <c r="F47">
        <f>MID(Результаты!$G45,4,1)</f>
      </c>
      <c r="G47">
        <f>MID(Результаты!$G45,5,1)</f>
      </c>
      <c r="H47">
        <f>MID(Результаты!$G45,6,1)</f>
      </c>
      <c r="I47">
        <f>MID(Результаты!$G45,7,1)</f>
      </c>
      <c r="J47">
        <f>MID(Результаты!$G45,8,1)</f>
      </c>
      <c r="K47">
        <f>MID(Результаты!$G45,9,1)</f>
      </c>
      <c r="L47">
        <f>MID(Результаты!$G45,10,1)</f>
      </c>
      <c r="M47">
        <f>MID(Результаты!$G45,11,1)</f>
      </c>
      <c r="N47">
        <f>MID(Результаты!$G45,12,1)</f>
      </c>
      <c r="O47">
        <f>MID(Результаты!$G45,13,1)</f>
      </c>
      <c r="P47">
        <f>MID(Результаты!$G45,14,1)</f>
      </c>
      <c r="Q47">
        <f>MID(Результаты!$G45,15,1)</f>
      </c>
      <c r="R47">
        <f>MID(Результаты!$G45,16,1)</f>
      </c>
      <c r="S47">
        <f>MID(Результаты!$G45,17,1)</f>
      </c>
      <c r="T47">
        <f>MID(Результаты!$G45,18,1)</f>
      </c>
      <c r="U47">
        <f>MID(Результаты!$H45,1,1)</f>
      </c>
      <c r="V47">
        <f>MID(Результаты!$H45,2,1)</f>
      </c>
      <c r="W47">
        <f>MID(Результаты!$H45,3,1)</f>
      </c>
      <c r="X47">
        <f>MID(Результаты!$H45,4,1)</f>
      </c>
      <c r="Y47">
        <f>MID(Результаты!$H45,5,1)</f>
      </c>
      <c r="Z47">
        <f>MID(Результаты!$H45,6,1)</f>
      </c>
      <c r="AA47">
        <f>MID(Результаты!$H45,7,1)</f>
      </c>
      <c r="AB47">
        <f>MID(Результаты!$H45,8,1)</f>
      </c>
      <c r="AC47">
        <f>MID(Результаты!$H45,9,1)</f>
      </c>
      <c r="AD47">
        <f>MID(Результаты!$H45,10,1)</f>
      </c>
      <c r="AE47" t="e">
        <f>VALUE(MID(Результаты!$I45,1,1))</f>
        <v>#VALUE!</v>
      </c>
      <c r="AF47" t="e">
        <f>VALUE(MID(Результаты!$I45,5,1))</f>
        <v>#VALUE!</v>
      </c>
      <c r="AG47" t="e">
        <f>VALUE(MID(Результаты!$I45,9,1))</f>
        <v>#VALUE!</v>
      </c>
      <c r="AH47" t="e">
        <f>VALUE(MID(Результаты!$I45,13,1))</f>
        <v>#VALUE!</v>
      </c>
      <c r="AI47">
        <f>Результаты!J45</f>
        <v>0</v>
      </c>
      <c r="AJ47">
        <f>Результаты!K45</f>
        <v>0</v>
      </c>
    </row>
    <row r="48" spans="1:36" ht="12.75">
      <c r="A48">
        <v>44</v>
      </c>
      <c r="B48" t="str">
        <f>Результаты!B46&amp;" "&amp;Результаты!C46&amp;" "&amp;Результаты!D46</f>
        <v>  </v>
      </c>
      <c r="C48">
        <f>MID(Результаты!$G46,1,1)</f>
      </c>
      <c r="D48">
        <f>MID(Результаты!$G46,2,1)</f>
      </c>
      <c r="E48">
        <f>MID(Результаты!$G46,3,1)</f>
      </c>
      <c r="F48">
        <f>MID(Результаты!$G46,4,1)</f>
      </c>
      <c r="G48">
        <f>MID(Результаты!$G46,5,1)</f>
      </c>
      <c r="H48">
        <f>MID(Результаты!$G46,6,1)</f>
      </c>
      <c r="I48">
        <f>MID(Результаты!$G46,7,1)</f>
      </c>
      <c r="J48">
        <f>MID(Результаты!$G46,8,1)</f>
      </c>
      <c r="K48">
        <f>MID(Результаты!$G46,9,1)</f>
      </c>
      <c r="L48">
        <f>MID(Результаты!$G46,10,1)</f>
      </c>
      <c r="M48">
        <f>MID(Результаты!$G46,11,1)</f>
      </c>
      <c r="N48">
        <f>MID(Результаты!$G46,12,1)</f>
      </c>
      <c r="O48">
        <f>MID(Результаты!$G46,13,1)</f>
      </c>
      <c r="P48">
        <f>MID(Результаты!$G46,14,1)</f>
      </c>
      <c r="Q48">
        <f>MID(Результаты!$G46,15,1)</f>
      </c>
      <c r="R48">
        <f>MID(Результаты!$G46,16,1)</f>
      </c>
      <c r="S48">
        <f>MID(Результаты!$G46,17,1)</f>
      </c>
      <c r="T48">
        <f>MID(Результаты!$G46,18,1)</f>
      </c>
      <c r="U48">
        <f>MID(Результаты!$H46,1,1)</f>
      </c>
      <c r="V48">
        <f>MID(Результаты!$H46,2,1)</f>
      </c>
      <c r="W48">
        <f>MID(Результаты!$H46,3,1)</f>
      </c>
      <c r="X48">
        <f>MID(Результаты!$H46,4,1)</f>
      </c>
      <c r="Y48">
        <f>MID(Результаты!$H46,5,1)</f>
      </c>
      <c r="Z48">
        <f>MID(Результаты!$H46,6,1)</f>
      </c>
      <c r="AA48">
        <f>MID(Результаты!$H46,7,1)</f>
      </c>
      <c r="AB48">
        <f>MID(Результаты!$H46,8,1)</f>
      </c>
      <c r="AC48">
        <f>MID(Результаты!$H46,9,1)</f>
      </c>
      <c r="AD48">
        <f>MID(Результаты!$H46,10,1)</f>
      </c>
      <c r="AE48" t="e">
        <f>VALUE(MID(Результаты!$I46,1,1))</f>
        <v>#VALUE!</v>
      </c>
      <c r="AF48" t="e">
        <f>VALUE(MID(Результаты!$I46,5,1))</f>
        <v>#VALUE!</v>
      </c>
      <c r="AG48" t="e">
        <f>VALUE(MID(Результаты!$I46,9,1))</f>
        <v>#VALUE!</v>
      </c>
      <c r="AH48" t="e">
        <f>VALUE(MID(Результаты!$I46,13,1))</f>
        <v>#VALUE!</v>
      </c>
      <c r="AI48">
        <f>Результаты!J46</f>
        <v>0</v>
      </c>
      <c r="AJ48">
        <f>Результаты!K46</f>
        <v>0</v>
      </c>
    </row>
    <row r="49" spans="1:36" ht="12.75">
      <c r="A49">
        <v>45</v>
      </c>
      <c r="B49" t="str">
        <f>Результаты!B47&amp;" "&amp;Результаты!C47&amp;" "&amp;Результаты!D47</f>
        <v>  </v>
      </c>
      <c r="C49">
        <f>MID(Результаты!$G47,1,1)</f>
      </c>
      <c r="D49">
        <f>MID(Результаты!$G47,2,1)</f>
      </c>
      <c r="E49">
        <f>MID(Результаты!$G47,3,1)</f>
      </c>
      <c r="F49">
        <f>MID(Результаты!$G47,4,1)</f>
      </c>
      <c r="G49">
        <f>MID(Результаты!$G47,5,1)</f>
      </c>
      <c r="H49">
        <f>MID(Результаты!$G47,6,1)</f>
      </c>
      <c r="I49">
        <f>MID(Результаты!$G47,7,1)</f>
      </c>
      <c r="J49">
        <f>MID(Результаты!$G47,8,1)</f>
      </c>
      <c r="K49">
        <f>MID(Результаты!$G47,9,1)</f>
      </c>
      <c r="L49">
        <f>MID(Результаты!$G47,10,1)</f>
      </c>
      <c r="M49">
        <f>MID(Результаты!$G47,11,1)</f>
      </c>
      <c r="N49">
        <f>MID(Результаты!$G47,12,1)</f>
      </c>
      <c r="O49">
        <f>MID(Результаты!$G47,13,1)</f>
      </c>
      <c r="P49">
        <f>MID(Результаты!$G47,14,1)</f>
      </c>
      <c r="Q49">
        <f>MID(Результаты!$G47,15,1)</f>
      </c>
      <c r="R49">
        <f>MID(Результаты!$G47,16,1)</f>
      </c>
      <c r="S49">
        <f>MID(Результаты!$G47,17,1)</f>
      </c>
      <c r="T49">
        <f>MID(Результаты!$G47,18,1)</f>
      </c>
      <c r="U49">
        <f>MID(Результаты!$H47,1,1)</f>
      </c>
      <c r="V49">
        <f>MID(Результаты!$H47,2,1)</f>
      </c>
      <c r="W49">
        <f>MID(Результаты!$H47,3,1)</f>
      </c>
      <c r="X49">
        <f>MID(Результаты!$H47,4,1)</f>
      </c>
      <c r="Y49">
        <f>MID(Результаты!$H47,5,1)</f>
      </c>
      <c r="Z49">
        <f>MID(Результаты!$H47,6,1)</f>
      </c>
      <c r="AA49">
        <f>MID(Результаты!$H47,7,1)</f>
      </c>
      <c r="AB49">
        <f>MID(Результаты!$H47,8,1)</f>
      </c>
      <c r="AC49">
        <f>MID(Результаты!$H47,9,1)</f>
      </c>
      <c r="AD49">
        <f>MID(Результаты!$H47,10,1)</f>
      </c>
      <c r="AE49" t="e">
        <f>VALUE(MID(Результаты!$I47,1,1))</f>
        <v>#VALUE!</v>
      </c>
      <c r="AF49" t="e">
        <f>VALUE(MID(Результаты!$I47,5,1))</f>
        <v>#VALUE!</v>
      </c>
      <c r="AG49" t="e">
        <f>VALUE(MID(Результаты!$I47,9,1))</f>
        <v>#VALUE!</v>
      </c>
      <c r="AH49" t="e">
        <f>VALUE(MID(Результаты!$I47,13,1))</f>
        <v>#VALUE!</v>
      </c>
      <c r="AI49">
        <f>Результаты!J47</f>
        <v>0</v>
      </c>
      <c r="AJ49">
        <f>Результаты!K47</f>
        <v>0</v>
      </c>
    </row>
    <row r="50" spans="1:36" ht="12.75">
      <c r="A50">
        <v>46</v>
      </c>
      <c r="B50" t="str">
        <f>Результаты!B48&amp;" "&amp;Результаты!C48&amp;" "&amp;Результаты!D48</f>
        <v>  </v>
      </c>
      <c r="C50">
        <f>MID(Результаты!$G48,1,1)</f>
      </c>
      <c r="D50">
        <f>MID(Результаты!$G48,2,1)</f>
      </c>
      <c r="E50">
        <f>MID(Результаты!$G48,3,1)</f>
      </c>
      <c r="F50">
        <f>MID(Результаты!$G48,4,1)</f>
      </c>
      <c r="G50">
        <f>MID(Результаты!$G48,5,1)</f>
      </c>
      <c r="H50">
        <f>MID(Результаты!$G48,6,1)</f>
      </c>
      <c r="I50">
        <f>MID(Результаты!$G48,7,1)</f>
      </c>
      <c r="J50">
        <f>MID(Результаты!$G48,8,1)</f>
      </c>
      <c r="K50">
        <f>MID(Результаты!$G48,9,1)</f>
      </c>
      <c r="L50">
        <f>MID(Результаты!$G48,10,1)</f>
      </c>
      <c r="M50">
        <f>MID(Результаты!$G48,11,1)</f>
      </c>
      <c r="N50">
        <f>MID(Результаты!$G48,12,1)</f>
      </c>
      <c r="O50">
        <f>MID(Результаты!$G48,13,1)</f>
      </c>
      <c r="P50">
        <f>MID(Результаты!$G48,14,1)</f>
      </c>
      <c r="Q50">
        <f>MID(Результаты!$G48,15,1)</f>
      </c>
      <c r="R50">
        <f>MID(Результаты!$G48,16,1)</f>
      </c>
      <c r="S50">
        <f>MID(Результаты!$G48,17,1)</f>
      </c>
      <c r="T50">
        <f>MID(Результаты!$G48,18,1)</f>
      </c>
      <c r="U50">
        <f>MID(Результаты!$H48,1,1)</f>
      </c>
      <c r="V50">
        <f>MID(Результаты!$H48,2,1)</f>
      </c>
      <c r="W50">
        <f>MID(Результаты!$H48,3,1)</f>
      </c>
      <c r="X50">
        <f>MID(Результаты!$H48,4,1)</f>
      </c>
      <c r="Y50">
        <f>MID(Результаты!$H48,5,1)</f>
      </c>
      <c r="Z50">
        <f>MID(Результаты!$H48,6,1)</f>
      </c>
      <c r="AA50">
        <f>MID(Результаты!$H48,7,1)</f>
      </c>
      <c r="AB50">
        <f>MID(Результаты!$H48,8,1)</f>
      </c>
      <c r="AC50">
        <f>MID(Результаты!$H48,9,1)</f>
      </c>
      <c r="AD50">
        <f>MID(Результаты!$H48,10,1)</f>
      </c>
      <c r="AE50" t="e">
        <f>VALUE(MID(Результаты!$I48,1,1))</f>
        <v>#VALUE!</v>
      </c>
      <c r="AF50" t="e">
        <f>VALUE(MID(Результаты!$I48,5,1))</f>
        <v>#VALUE!</v>
      </c>
      <c r="AG50" t="e">
        <f>VALUE(MID(Результаты!$I48,9,1))</f>
        <v>#VALUE!</v>
      </c>
      <c r="AH50" t="e">
        <f>VALUE(MID(Результаты!$I48,13,1))</f>
        <v>#VALUE!</v>
      </c>
      <c r="AI50">
        <f>Результаты!J48</f>
        <v>0</v>
      </c>
      <c r="AJ50">
        <f>Результаты!K48</f>
        <v>0</v>
      </c>
    </row>
    <row r="51" spans="1:36" ht="12.75">
      <c r="A51">
        <v>47</v>
      </c>
      <c r="B51" t="str">
        <f>Результаты!B49&amp;" "&amp;Результаты!C49&amp;" "&amp;Результаты!D49</f>
        <v>  </v>
      </c>
      <c r="C51">
        <f>MID(Результаты!$G49,1,1)</f>
      </c>
      <c r="D51">
        <f>MID(Результаты!$G49,2,1)</f>
      </c>
      <c r="E51">
        <f>MID(Результаты!$G49,3,1)</f>
      </c>
      <c r="F51">
        <f>MID(Результаты!$G49,4,1)</f>
      </c>
      <c r="G51">
        <f>MID(Результаты!$G49,5,1)</f>
      </c>
      <c r="H51">
        <f>MID(Результаты!$G49,6,1)</f>
      </c>
      <c r="I51">
        <f>MID(Результаты!$G49,7,1)</f>
      </c>
      <c r="J51">
        <f>MID(Результаты!$G49,8,1)</f>
      </c>
      <c r="K51">
        <f>MID(Результаты!$G49,9,1)</f>
      </c>
      <c r="L51">
        <f>MID(Результаты!$G49,10,1)</f>
      </c>
      <c r="M51">
        <f>MID(Результаты!$G49,11,1)</f>
      </c>
      <c r="N51">
        <f>MID(Результаты!$G49,12,1)</f>
      </c>
      <c r="O51">
        <f>MID(Результаты!$G49,13,1)</f>
      </c>
      <c r="P51">
        <f>MID(Результаты!$G49,14,1)</f>
      </c>
      <c r="Q51">
        <f>MID(Результаты!$G49,15,1)</f>
      </c>
      <c r="R51">
        <f>MID(Результаты!$G49,16,1)</f>
      </c>
      <c r="S51">
        <f>MID(Результаты!$G49,17,1)</f>
      </c>
      <c r="T51">
        <f>MID(Результаты!$G49,18,1)</f>
      </c>
      <c r="U51">
        <f>MID(Результаты!$H49,1,1)</f>
      </c>
      <c r="V51">
        <f>MID(Результаты!$H49,2,1)</f>
      </c>
      <c r="W51">
        <f>MID(Результаты!$H49,3,1)</f>
      </c>
      <c r="X51">
        <f>MID(Результаты!$H49,4,1)</f>
      </c>
      <c r="Y51">
        <f>MID(Результаты!$H49,5,1)</f>
      </c>
      <c r="Z51">
        <f>MID(Результаты!$H49,6,1)</f>
      </c>
      <c r="AA51">
        <f>MID(Результаты!$H49,7,1)</f>
      </c>
      <c r="AB51">
        <f>MID(Результаты!$H49,8,1)</f>
      </c>
      <c r="AC51">
        <f>MID(Результаты!$H49,9,1)</f>
      </c>
      <c r="AD51">
        <f>MID(Результаты!$H49,10,1)</f>
      </c>
      <c r="AE51" t="e">
        <f>VALUE(MID(Результаты!$I49,1,1))</f>
        <v>#VALUE!</v>
      </c>
      <c r="AF51" t="e">
        <f>VALUE(MID(Результаты!$I49,5,1))</f>
        <v>#VALUE!</v>
      </c>
      <c r="AG51" t="e">
        <f>VALUE(MID(Результаты!$I49,9,1))</f>
        <v>#VALUE!</v>
      </c>
      <c r="AH51" t="e">
        <f>VALUE(MID(Результаты!$I49,13,1))</f>
        <v>#VALUE!</v>
      </c>
      <c r="AI51">
        <f>Результаты!J49</f>
        <v>0</v>
      </c>
      <c r="AJ51">
        <f>Результаты!K49</f>
        <v>0</v>
      </c>
    </row>
    <row r="52" spans="1:36" ht="12.75">
      <c r="A52">
        <v>48</v>
      </c>
      <c r="B52" t="str">
        <f>Результаты!B50&amp;" "&amp;Результаты!C50&amp;" "&amp;Результаты!D50</f>
        <v>  </v>
      </c>
      <c r="C52">
        <f>MID(Результаты!$G50,1,1)</f>
      </c>
      <c r="D52">
        <f>MID(Результаты!$G50,2,1)</f>
      </c>
      <c r="E52">
        <f>MID(Результаты!$G50,3,1)</f>
      </c>
      <c r="F52">
        <f>MID(Результаты!$G50,4,1)</f>
      </c>
      <c r="G52">
        <f>MID(Результаты!$G50,5,1)</f>
      </c>
      <c r="H52">
        <f>MID(Результаты!$G50,6,1)</f>
      </c>
      <c r="I52">
        <f>MID(Результаты!$G50,7,1)</f>
      </c>
      <c r="J52">
        <f>MID(Результаты!$G50,8,1)</f>
      </c>
      <c r="K52">
        <f>MID(Результаты!$G50,9,1)</f>
      </c>
      <c r="L52">
        <f>MID(Результаты!$G50,10,1)</f>
      </c>
      <c r="M52">
        <f>MID(Результаты!$G50,11,1)</f>
      </c>
      <c r="N52">
        <f>MID(Результаты!$G50,12,1)</f>
      </c>
      <c r="O52">
        <f>MID(Результаты!$G50,13,1)</f>
      </c>
      <c r="P52">
        <f>MID(Результаты!$G50,14,1)</f>
      </c>
      <c r="Q52">
        <f>MID(Результаты!$G50,15,1)</f>
      </c>
      <c r="R52">
        <f>MID(Результаты!$G50,16,1)</f>
      </c>
      <c r="S52">
        <f>MID(Результаты!$G50,17,1)</f>
      </c>
      <c r="T52">
        <f>MID(Результаты!$G50,18,1)</f>
      </c>
      <c r="U52">
        <f>MID(Результаты!$H50,1,1)</f>
      </c>
      <c r="V52">
        <f>MID(Результаты!$H50,2,1)</f>
      </c>
      <c r="W52">
        <f>MID(Результаты!$H50,3,1)</f>
      </c>
      <c r="X52">
        <f>MID(Результаты!$H50,4,1)</f>
      </c>
      <c r="Y52">
        <f>MID(Результаты!$H50,5,1)</f>
      </c>
      <c r="Z52">
        <f>MID(Результаты!$H50,6,1)</f>
      </c>
      <c r="AA52">
        <f>MID(Результаты!$H50,7,1)</f>
      </c>
      <c r="AB52">
        <f>MID(Результаты!$H50,8,1)</f>
      </c>
      <c r="AC52">
        <f>MID(Результаты!$H50,9,1)</f>
      </c>
      <c r="AD52">
        <f>MID(Результаты!$H50,10,1)</f>
      </c>
      <c r="AE52" t="e">
        <f>VALUE(MID(Результаты!$I50,1,1))</f>
        <v>#VALUE!</v>
      </c>
      <c r="AF52" t="e">
        <f>VALUE(MID(Результаты!$I50,5,1))</f>
        <v>#VALUE!</v>
      </c>
      <c r="AG52" t="e">
        <f>VALUE(MID(Результаты!$I50,9,1))</f>
        <v>#VALUE!</v>
      </c>
      <c r="AH52" t="e">
        <f>VALUE(MID(Результаты!$I50,13,1))</f>
        <v>#VALUE!</v>
      </c>
      <c r="AI52">
        <f>Результаты!J50</f>
        <v>0</v>
      </c>
      <c r="AJ52">
        <f>Результаты!K50</f>
        <v>0</v>
      </c>
    </row>
    <row r="53" spans="1:36" ht="12.75">
      <c r="A53">
        <v>49</v>
      </c>
      <c r="B53" t="str">
        <f>Результаты!B51&amp;" "&amp;Результаты!C51&amp;" "&amp;Результаты!D51</f>
        <v>  </v>
      </c>
      <c r="C53">
        <f>MID(Результаты!$G51,1,1)</f>
      </c>
      <c r="D53">
        <f>MID(Результаты!$G51,2,1)</f>
      </c>
      <c r="E53">
        <f>MID(Результаты!$G51,3,1)</f>
      </c>
      <c r="F53">
        <f>MID(Результаты!$G51,4,1)</f>
      </c>
      <c r="G53">
        <f>MID(Результаты!$G51,5,1)</f>
      </c>
      <c r="H53">
        <f>MID(Результаты!$G51,6,1)</f>
      </c>
      <c r="I53">
        <f>MID(Результаты!$G51,7,1)</f>
      </c>
      <c r="J53">
        <f>MID(Результаты!$G51,8,1)</f>
      </c>
      <c r="K53">
        <f>MID(Результаты!$G51,9,1)</f>
      </c>
      <c r="L53">
        <f>MID(Результаты!$G51,10,1)</f>
      </c>
      <c r="M53">
        <f>MID(Результаты!$G51,11,1)</f>
      </c>
      <c r="N53">
        <f>MID(Результаты!$G51,12,1)</f>
      </c>
      <c r="O53">
        <f>MID(Результаты!$G51,13,1)</f>
      </c>
      <c r="P53">
        <f>MID(Результаты!$G51,14,1)</f>
      </c>
      <c r="Q53">
        <f>MID(Результаты!$G51,15,1)</f>
      </c>
      <c r="R53">
        <f>MID(Результаты!$G51,16,1)</f>
      </c>
      <c r="S53">
        <f>MID(Результаты!$G51,17,1)</f>
      </c>
      <c r="T53">
        <f>MID(Результаты!$G51,18,1)</f>
      </c>
      <c r="U53">
        <f>MID(Результаты!$H51,1,1)</f>
      </c>
      <c r="V53">
        <f>MID(Результаты!$H51,2,1)</f>
      </c>
      <c r="W53">
        <f>MID(Результаты!$H51,3,1)</f>
      </c>
      <c r="X53">
        <f>MID(Результаты!$H51,4,1)</f>
      </c>
      <c r="Y53">
        <f>MID(Результаты!$H51,5,1)</f>
      </c>
      <c r="Z53">
        <f>MID(Результаты!$H51,6,1)</f>
      </c>
      <c r="AA53">
        <f>MID(Результаты!$H51,7,1)</f>
      </c>
      <c r="AB53">
        <f>MID(Результаты!$H51,8,1)</f>
      </c>
      <c r="AC53">
        <f>MID(Результаты!$H51,9,1)</f>
      </c>
      <c r="AD53">
        <f>MID(Результаты!$H51,10,1)</f>
      </c>
      <c r="AE53" t="e">
        <f>VALUE(MID(Результаты!$I51,1,1))</f>
        <v>#VALUE!</v>
      </c>
      <c r="AF53" t="e">
        <f>VALUE(MID(Результаты!$I51,5,1))</f>
        <v>#VALUE!</v>
      </c>
      <c r="AG53" t="e">
        <f>VALUE(MID(Результаты!$I51,9,1))</f>
        <v>#VALUE!</v>
      </c>
      <c r="AH53" t="e">
        <f>VALUE(MID(Результаты!$I51,13,1))</f>
        <v>#VALUE!</v>
      </c>
      <c r="AI53">
        <f>Результаты!J51</f>
        <v>0</v>
      </c>
      <c r="AJ53">
        <f>Результаты!K51</f>
        <v>0</v>
      </c>
    </row>
    <row r="54" spans="1:36" ht="12.75">
      <c r="A54">
        <v>50</v>
      </c>
      <c r="B54" t="str">
        <f>Результаты!B52&amp;" "&amp;Результаты!C52&amp;" "&amp;Результаты!D52</f>
        <v>  </v>
      </c>
      <c r="C54">
        <f>MID(Результаты!$G52,1,1)</f>
      </c>
      <c r="D54">
        <f>MID(Результаты!$G52,2,1)</f>
      </c>
      <c r="E54">
        <f>MID(Результаты!$G52,3,1)</f>
      </c>
      <c r="F54">
        <f>MID(Результаты!$G52,4,1)</f>
      </c>
      <c r="G54">
        <f>MID(Результаты!$G52,5,1)</f>
      </c>
      <c r="H54">
        <f>MID(Результаты!$G52,6,1)</f>
      </c>
      <c r="I54">
        <f>MID(Результаты!$G52,7,1)</f>
      </c>
      <c r="J54">
        <f>MID(Результаты!$G52,8,1)</f>
      </c>
      <c r="K54">
        <f>MID(Результаты!$G52,9,1)</f>
      </c>
      <c r="L54">
        <f>MID(Результаты!$G52,10,1)</f>
      </c>
      <c r="M54">
        <f>MID(Результаты!$G52,11,1)</f>
      </c>
      <c r="N54">
        <f>MID(Результаты!$G52,12,1)</f>
      </c>
      <c r="O54">
        <f>MID(Результаты!$G52,13,1)</f>
      </c>
      <c r="P54">
        <f>MID(Результаты!$G52,14,1)</f>
      </c>
      <c r="Q54">
        <f>MID(Результаты!$G52,15,1)</f>
      </c>
      <c r="R54">
        <f>MID(Результаты!$G52,16,1)</f>
      </c>
      <c r="S54">
        <f>MID(Результаты!$G52,17,1)</f>
      </c>
      <c r="T54">
        <f>MID(Результаты!$G52,18,1)</f>
      </c>
      <c r="U54">
        <f>MID(Результаты!$H52,1,1)</f>
      </c>
      <c r="V54">
        <f>MID(Результаты!$H52,2,1)</f>
      </c>
      <c r="W54">
        <f>MID(Результаты!$H52,3,1)</f>
      </c>
      <c r="X54">
        <f>MID(Результаты!$H52,4,1)</f>
      </c>
      <c r="Y54">
        <f>MID(Результаты!$H52,5,1)</f>
      </c>
      <c r="Z54">
        <f>MID(Результаты!$H52,6,1)</f>
      </c>
      <c r="AA54">
        <f>MID(Результаты!$H52,7,1)</f>
      </c>
      <c r="AB54">
        <f>MID(Результаты!$H52,8,1)</f>
      </c>
      <c r="AC54">
        <f>MID(Результаты!$H52,9,1)</f>
      </c>
      <c r="AD54">
        <f>MID(Результаты!$H52,10,1)</f>
      </c>
      <c r="AE54" t="e">
        <f>VALUE(MID(Результаты!$I52,1,1))</f>
        <v>#VALUE!</v>
      </c>
      <c r="AF54" t="e">
        <f>VALUE(MID(Результаты!$I52,5,1))</f>
        <v>#VALUE!</v>
      </c>
      <c r="AG54" t="e">
        <f>VALUE(MID(Результаты!$I52,9,1))</f>
        <v>#VALUE!</v>
      </c>
      <c r="AH54" t="e">
        <f>VALUE(MID(Результаты!$I52,13,1))</f>
        <v>#VALUE!</v>
      </c>
      <c r="AI54">
        <f>Результаты!J52</f>
        <v>0</v>
      </c>
      <c r="AJ54">
        <f>Результаты!K52</f>
        <v>0</v>
      </c>
    </row>
    <row r="55" spans="1:36" ht="12.75">
      <c r="A55">
        <v>51</v>
      </c>
      <c r="C55">
        <f>MID(Результаты!$G53,1,1)</f>
      </c>
      <c r="D55">
        <f>MID(Результаты!$G53,2,1)</f>
      </c>
      <c r="E55">
        <f>MID(Результаты!$G53,3,1)</f>
      </c>
      <c r="F55">
        <f>MID(Результаты!$G53,4,1)</f>
      </c>
      <c r="G55">
        <f>MID(Результаты!$G53,5,1)</f>
      </c>
      <c r="H55">
        <f>MID(Результаты!$G53,6,1)</f>
      </c>
      <c r="I55">
        <f>MID(Результаты!$G53,7,1)</f>
      </c>
      <c r="J55">
        <f>MID(Результаты!$G53,8,1)</f>
      </c>
      <c r="K55">
        <f>MID(Результаты!$G53,9,1)</f>
      </c>
      <c r="L55">
        <f>MID(Результаты!$G53,10,1)</f>
      </c>
      <c r="M55">
        <f>MID(Результаты!$G53,11,1)</f>
      </c>
      <c r="N55">
        <f>MID(Результаты!$G53,12,1)</f>
      </c>
      <c r="O55">
        <f>MID(Результаты!$G53,13,1)</f>
      </c>
      <c r="P55">
        <f>MID(Результаты!$G53,14,1)</f>
      </c>
      <c r="Q55">
        <f>MID(Результаты!$G53,15,1)</f>
      </c>
      <c r="R55">
        <f>MID(Результаты!$G53,16,1)</f>
      </c>
      <c r="S55">
        <f>MID(Результаты!$G53,17,1)</f>
      </c>
      <c r="T55">
        <f>MID(Результаты!$G53,18,1)</f>
      </c>
      <c r="U55">
        <f>MID(Результаты!$H53,1,1)</f>
      </c>
      <c r="V55">
        <f>MID(Результаты!$H53,2,1)</f>
      </c>
      <c r="W55">
        <f>MID(Результаты!$H53,3,1)</f>
      </c>
      <c r="X55">
        <f>MID(Результаты!$H53,4,1)</f>
      </c>
      <c r="Y55">
        <f>MID(Результаты!$H53,5,1)</f>
      </c>
      <c r="Z55">
        <f>MID(Результаты!$H53,6,1)</f>
      </c>
      <c r="AA55">
        <f>MID(Результаты!$H53,7,1)</f>
      </c>
      <c r="AB55">
        <f>MID(Результаты!$H53,8,1)</f>
      </c>
      <c r="AC55">
        <f>MID(Результаты!$H53,9,1)</f>
      </c>
      <c r="AD55">
        <f>MID(Результаты!$H53,10,1)</f>
      </c>
      <c r="AE55" t="e">
        <f>VALUE(MID(Результаты!$I53,1,1))</f>
        <v>#VALUE!</v>
      </c>
      <c r="AF55" t="e">
        <f>VALUE(MID(Результаты!$I53,5,1))</f>
        <v>#VALUE!</v>
      </c>
      <c r="AG55" t="e">
        <f>VALUE(MID(Результаты!$I53,9,1))</f>
        <v>#VALUE!</v>
      </c>
      <c r="AH55" t="e">
        <f>VALUE(MID(Результаты!$I53,13,1))</f>
        <v>#VALUE!</v>
      </c>
      <c r="AI55">
        <f>Результаты!J53</f>
        <v>0</v>
      </c>
      <c r="AJ55">
        <f>Результаты!K53</f>
        <v>0</v>
      </c>
    </row>
    <row r="56" spans="1:36" ht="12.75">
      <c r="A56">
        <v>52</v>
      </c>
      <c r="C56">
        <f>MID(Результаты!$G54,1,1)</f>
      </c>
      <c r="D56">
        <f>MID(Результаты!$G54,2,1)</f>
      </c>
      <c r="E56">
        <f>MID(Результаты!$G54,3,1)</f>
      </c>
      <c r="F56">
        <f>MID(Результаты!$G54,4,1)</f>
      </c>
      <c r="G56">
        <f>MID(Результаты!$G54,5,1)</f>
      </c>
      <c r="H56">
        <f>MID(Результаты!$G54,6,1)</f>
      </c>
      <c r="I56">
        <f>MID(Результаты!$G54,7,1)</f>
      </c>
      <c r="J56">
        <f>MID(Результаты!$G54,8,1)</f>
      </c>
      <c r="K56">
        <f>MID(Результаты!$G54,9,1)</f>
      </c>
      <c r="L56">
        <f>MID(Результаты!$G54,10,1)</f>
      </c>
      <c r="M56">
        <f>MID(Результаты!$G54,11,1)</f>
      </c>
      <c r="N56">
        <f>MID(Результаты!$G54,12,1)</f>
      </c>
      <c r="O56">
        <f>MID(Результаты!$G54,13,1)</f>
      </c>
      <c r="P56">
        <f>MID(Результаты!$G54,14,1)</f>
      </c>
      <c r="Q56">
        <f>MID(Результаты!$G54,15,1)</f>
      </c>
      <c r="R56">
        <f>MID(Результаты!$G54,16,1)</f>
      </c>
      <c r="S56">
        <f>MID(Результаты!$G54,17,1)</f>
      </c>
      <c r="T56">
        <f>MID(Результаты!$G54,18,1)</f>
      </c>
      <c r="U56">
        <f>MID(Результаты!$H54,1,1)</f>
      </c>
      <c r="V56">
        <f>MID(Результаты!$H54,2,1)</f>
      </c>
      <c r="W56">
        <f>MID(Результаты!$H54,3,1)</f>
      </c>
      <c r="X56">
        <f>MID(Результаты!$H54,4,1)</f>
      </c>
      <c r="Y56">
        <f>MID(Результаты!$H54,5,1)</f>
      </c>
      <c r="Z56">
        <f>MID(Результаты!$H54,6,1)</f>
      </c>
      <c r="AA56">
        <f>MID(Результаты!$H54,7,1)</f>
      </c>
      <c r="AB56">
        <f>MID(Результаты!$H54,8,1)</f>
      </c>
      <c r="AC56">
        <f>MID(Результаты!$H54,9,1)</f>
      </c>
      <c r="AD56">
        <f>MID(Результаты!$H54,10,1)</f>
      </c>
      <c r="AE56" t="e">
        <f>VALUE(MID(Результаты!$I54,1,1))</f>
        <v>#VALUE!</v>
      </c>
      <c r="AF56" t="e">
        <f>VALUE(MID(Результаты!$I54,5,1))</f>
        <v>#VALUE!</v>
      </c>
      <c r="AG56" t="e">
        <f>VALUE(MID(Результаты!$I54,9,1))</f>
        <v>#VALUE!</v>
      </c>
      <c r="AH56" t="e">
        <f>VALUE(MID(Результаты!$I54,13,1))</f>
        <v>#VALUE!</v>
      </c>
      <c r="AI56">
        <f>Результаты!J54</f>
        <v>0</v>
      </c>
      <c r="AJ56">
        <f>Результаты!K54</f>
        <v>0</v>
      </c>
    </row>
    <row r="57" spans="1:36" ht="12.75">
      <c r="A57">
        <v>53</v>
      </c>
      <c r="C57">
        <f>MID(Результаты!$G55,1,1)</f>
      </c>
      <c r="D57">
        <f>MID(Результаты!$G55,2,1)</f>
      </c>
      <c r="E57">
        <f>MID(Результаты!$G55,3,1)</f>
      </c>
      <c r="F57">
        <f>MID(Результаты!$G55,4,1)</f>
      </c>
      <c r="G57">
        <f>MID(Результаты!$G55,5,1)</f>
      </c>
      <c r="H57">
        <f>MID(Результаты!$G55,6,1)</f>
      </c>
      <c r="I57">
        <f>MID(Результаты!$G55,7,1)</f>
      </c>
      <c r="J57">
        <f>MID(Результаты!$G55,8,1)</f>
      </c>
      <c r="K57">
        <f>MID(Результаты!$G55,9,1)</f>
      </c>
      <c r="L57">
        <f>MID(Результаты!$G55,10,1)</f>
      </c>
      <c r="M57">
        <f>MID(Результаты!$G55,11,1)</f>
      </c>
      <c r="N57">
        <f>MID(Результаты!$G55,12,1)</f>
      </c>
      <c r="O57">
        <f>MID(Результаты!$G55,13,1)</f>
      </c>
      <c r="P57">
        <f>MID(Результаты!$G55,14,1)</f>
      </c>
      <c r="Q57">
        <f>MID(Результаты!$G55,15,1)</f>
      </c>
      <c r="R57">
        <f>MID(Результаты!$G55,16,1)</f>
      </c>
      <c r="S57">
        <f>MID(Результаты!$G55,17,1)</f>
      </c>
      <c r="T57">
        <f>MID(Результаты!$G55,18,1)</f>
      </c>
      <c r="U57">
        <f>MID(Результаты!$H55,1,1)</f>
      </c>
      <c r="V57">
        <f>MID(Результаты!$H55,2,1)</f>
      </c>
      <c r="W57">
        <f>MID(Результаты!$H55,3,1)</f>
      </c>
      <c r="X57">
        <f>MID(Результаты!$H55,4,1)</f>
      </c>
      <c r="Y57">
        <f>MID(Результаты!$H55,5,1)</f>
      </c>
      <c r="Z57">
        <f>MID(Результаты!$H55,6,1)</f>
      </c>
      <c r="AA57">
        <f>MID(Результаты!$H55,7,1)</f>
      </c>
      <c r="AB57">
        <f>MID(Результаты!$H55,8,1)</f>
      </c>
      <c r="AC57">
        <f>MID(Результаты!$H55,9,1)</f>
      </c>
      <c r="AD57">
        <f>MID(Результаты!$H55,10,1)</f>
      </c>
      <c r="AE57" t="e">
        <f>VALUE(MID(Результаты!$I55,1,1))</f>
        <v>#VALUE!</v>
      </c>
      <c r="AF57" t="e">
        <f>VALUE(MID(Результаты!$I55,5,1))</f>
        <v>#VALUE!</v>
      </c>
      <c r="AG57" t="e">
        <f>VALUE(MID(Результаты!$I55,9,1))</f>
        <v>#VALUE!</v>
      </c>
      <c r="AH57" t="e">
        <f>VALUE(MID(Результаты!$I55,13,1))</f>
        <v>#VALUE!</v>
      </c>
      <c r="AI57">
        <f>Результаты!J55</f>
        <v>0</v>
      </c>
      <c r="AJ57">
        <f>Результаты!K55</f>
        <v>0</v>
      </c>
    </row>
    <row r="58" spans="1:36" ht="12.75">
      <c r="A58">
        <v>54</v>
      </c>
      <c r="C58">
        <f>MID(Результаты!$G56,1,1)</f>
      </c>
      <c r="D58">
        <f>MID(Результаты!$G56,2,1)</f>
      </c>
      <c r="E58">
        <f>MID(Результаты!$G56,3,1)</f>
      </c>
      <c r="F58">
        <f>MID(Результаты!$G56,4,1)</f>
      </c>
      <c r="G58">
        <f>MID(Результаты!$G56,5,1)</f>
      </c>
      <c r="H58">
        <f>MID(Результаты!$G56,6,1)</f>
      </c>
      <c r="I58">
        <f>MID(Результаты!$G56,7,1)</f>
      </c>
      <c r="J58">
        <f>MID(Результаты!$G56,8,1)</f>
      </c>
      <c r="K58">
        <f>MID(Результаты!$G56,9,1)</f>
      </c>
      <c r="L58">
        <f>MID(Результаты!$G56,10,1)</f>
      </c>
      <c r="M58">
        <f>MID(Результаты!$G56,11,1)</f>
      </c>
      <c r="N58">
        <f>MID(Результаты!$G56,12,1)</f>
      </c>
      <c r="O58">
        <f>MID(Результаты!$G56,13,1)</f>
      </c>
      <c r="P58">
        <f>MID(Результаты!$G56,14,1)</f>
      </c>
      <c r="Q58">
        <f>MID(Результаты!$G56,15,1)</f>
      </c>
      <c r="R58">
        <f>MID(Результаты!$G56,16,1)</f>
      </c>
      <c r="S58">
        <f>MID(Результаты!$G56,17,1)</f>
      </c>
      <c r="T58">
        <f>MID(Результаты!$G56,18,1)</f>
      </c>
      <c r="U58">
        <f>MID(Результаты!$H56,1,1)</f>
      </c>
      <c r="V58">
        <f>MID(Результаты!$H56,2,1)</f>
      </c>
      <c r="W58">
        <f>MID(Результаты!$H56,3,1)</f>
      </c>
      <c r="X58">
        <f>MID(Результаты!$H56,4,1)</f>
      </c>
      <c r="Y58">
        <f>MID(Результаты!$H56,5,1)</f>
      </c>
      <c r="Z58">
        <f>MID(Результаты!$H56,6,1)</f>
      </c>
      <c r="AA58">
        <f>MID(Результаты!$H56,7,1)</f>
      </c>
      <c r="AB58">
        <f>MID(Результаты!$H56,8,1)</f>
      </c>
      <c r="AC58">
        <f>MID(Результаты!$H56,9,1)</f>
      </c>
      <c r="AD58">
        <f>MID(Результаты!$H56,10,1)</f>
      </c>
      <c r="AE58" t="e">
        <f>VALUE(MID(Результаты!$I56,1,1))</f>
        <v>#VALUE!</v>
      </c>
      <c r="AF58" t="e">
        <f>VALUE(MID(Результаты!$I56,5,1))</f>
        <v>#VALUE!</v>
      </c>
      <c r="AG58" t="e">
        <f>VALUE(MID(Результаты!$I56,9,1))</f>
        <v>#VALUE!</v>
      </c>
      <c r="AH58" t="e">
        <f>VALUE(MID(Результаты!$I56,13,1))</f>
        <v>#VALUE!</v>
      </c>
      <c r="AI58">
        <f>Результаты!J56</f>
        <v>0</v>
      </c>
      <c r="AJ58">
        <f>Результаты!K56</f>
        <v>0</v>
      </c>
    </row>
    <row r="59" spans="1:36" ht="12.75">
      <c r="A59">
        <v>55</v>
      </c>
      <c r="C59">
        <f>MID(Результаты!$G57,1,1)</f>
      </c>
      <c r="D59">
        <f>MID(Результаты!$G57,2,1)</f>
      </c>
      <c r="E59">
        <f>MID(Результаты!$G57,3,1)</f>
      </c>
      <c r="F59">
        <f>MID(Результаты!$G57,4,1)</f>
      </c>
      <c r="G59">
        <f>MID(Результаты!$G57,5,1)</f>
      </c>
      <c r="H59">
        <f>MID(Результаты!$G57,6,1)</f>
      </c>
      <c r="I59">
        <f>MID(Результаты!$G57,7,1)</f>
      </c>
      <c r="J59">
        <f>MID(Результаты!$G57,8,1)</f>
      </c>
      <c r="K59">
        <f>MID(Результаты!$G57,9,1)</f>
      </c>
      <c r="L59">
        <f>MID(Результаты!$G57,10,1)</f>
      </c>
      <c r="M59">
        <f>MID(Результаты!$G57,11,1)</f>
      </c>
      <c r="N59">
        <f>MID(Результаты!$G57,12,1)</f>
      </c>
      <c r="O59">
        <f>MID(Результаты!$G57,13,1)</f>
      </c>
      <c r="P59">
        <f>MID(Результаты!$G57,14,1)</f>
      </c>
      <c r="Q59">
        <f>MID(Результаты!$G57,15,1)</f>
      </c>
      <c r="R59">
        <f>MID(Результаты!$G57,16,1)</f>
      </c>
      <c r="S59">
        <f>MID(Результаты!$G57,17,1)</f>
      </c>
      <c r="T59">
        <f>MID(Результаты!$G57,18,1)</f>
      </c>
      <c r="U59">
        <f>MID(Результаты!$H57,1,1)</f>
      </c>
      <c r="V59">
        <f>MID(Результаты!$H57,2,1)</f>
      </c>
      <c r="W59">
        <f>MID(Результаты!$H57,3,1)</f>
      </c>
      <c r="X59">
        <f>MID(Результаты!$H57,4,1)</f>
      </c>
      <c r="Y59">
        <f>MID(Результаты!$H57,5,1)</f>
      </c>
      <c r="Z59">
        <f>MID(Результаты!$H57,6,1)</f>
      </c>
      <c r="AA59">
        <f>MID(Результаты!$H57,7,1)</f>
      </c>
      <c r="AB59">
        <f>MID(Результаты!$H57,8,1)</f>
      </c>
      <c r="AC59">
        <f>MID(Результаты!$H57,9,1)</f>
      </c>
      <c r="AD59">
        <f>MID(Результаты!$H57,10,1)</f>
      </c>
      <c r="AE59" t="e">
        <f>VALUE(MID(Результаты!$I57,1,1))</f>
        <v>#VALUE!</v>
      </c>
      <c r="AF59" t="e">
        <f>VALUE(MID(Результаты!$I57,5,1))</f>
        <v>#VALUE!</v>
      </c>
      <c r="AG59" t="e">
        <f>VALUE(MID(Результаты!$I57,9,1))</f>
        <v>#VALUE!</v>
      </c>
      <c r="AH59" t="e">
        <f>VALUE(MID(Результаты!$I57,13,1))</f>
        <v>#VALUE!</v>
      </c>
      <c r="AI59">
        <f>Результаты!J57</f>
        <v>0</v>
      </c>
      <c r="AJ59">
        <f>Результаты!K57</f>
        <v>0</v>
      </c>
    </row>
    <row r="60" spans="1:36" ht="12.75">
      <c r="A60">
        <v>56</v>
      </c>
      <c r="C60">
        <f>MID(Результаты!$G58,1,1)</f>
      </c>
      <c r="D60">
        <f>MID(Результаты!$G58,2,1)</f>
      </c>
      <c r="E60">
        <f>MID(Результаты!$G58,3,1)</f>
      </c>
      <c r="F60">
        <f>MID(Результаты!$G58,4,1)</f>
      </c>
      <c r="G60">
        <f>MID(Результаты!$G58,5,1)</f>
      </c>
      <c r="H60">
        <f>MID(Результаты!$G58,6,1)</f>
      </c>
      <c r="I60">
        <f>MID(Результаты!$G58,7,1)</f>
      </c>
      <c r="J60">
        <f>MID(Результаты!$G58,8,1)</f>
      </c>
      <c r="K60">
        <f>MID(Результаты!$G58,9,1)</f>
      </c>
      <c r="L60">
        <f>MID(Результаты!$G58,10,1)</f>
      </c>
      <c r="M60">
        <f>MID(Результаты!$G58,11,1)</f>
      </c>
      <c r="N60">
        <f>MID(Результаты!$G58,12,1)</f>
      </c>
      <c r="O60">
        <f>MID(Результаты!$G58,13,1)</f>
      </c>
      <c r="P60">
        <f>MID(Результаты!$G58,14,1)</f>
      </c>
      <c r="Q60">
        <f>MID(Результаты!$G58,15,1)</f>
      </c>
      <c r="R60">
        <f>MID(Результаты!$G58,16,1)</f>
      </c>
      <c r="S60">
        <f>MID(Результаты!$G58,17,1)</f>
      </c>
      <c r="T60">
        <f>MID(Результаты!$G58,18,1)</f>
      </c>
      <c r="U60">
        <f>MID(Результаты!$H58,1,1)</f>
      </c>
      <c r="V60">
        <f>MID(Результаты!$H58,2,1)</f>
      </c>
      <c r="W60">
        <f>MID(Результаты!$H58,3,1)</f>
      </c>
      <c r="X60">
        <f>MID(Результаты!$H58,4,1)</f>
      </c>
      <c r="Y60">
        <f>MID(Результаты!$H58,5,1)</f>
      </c>
      <c r="Z60">
        <f>MID(Результаты!$H58,6,1)</f>
      </c>
      <c r="AA60">
        <f>MID(Результаты!$H58,7,1)</f>
      </c>
      <c r="AB60">
        <f>MID(Результаты!$H58,8,1)</f>
      </c>
      <c r="AC60">
        <f>MID(Результаты!$H58,9,1)</f>
      </c>
      <c r="AD60">
        <f>MID(Результаты!$H58,10,1)</f>
      </c>
      <c r="AE60" t="e">
        <f>VALUE(MID(Результаты!$I58,1,1))</f>
        <v>#VALUE!</v>
      </c>
      <c r="AF60" t="e">
        <f>VALUE(MID(Результаты!$I58,5,1))</f>
        <v>#VALUE!</v>
      </c>
      <c r="AG60" t="e">
        <f>VALUE(MID(Результаты!$I58,9,1))</f>
        <v>#VALUE!</v>
      </c>
      <c r="AH60" t="e">
        <f>VALUE(MID(Результаты!$I58,13,1))</f>
        <v>#VALUE!</v>
      </c>
      <c r="AI60">
        <f>Результаты!J58</f>
        <v>0</v>
      </c>
      <c r="AJ60">
        <f>Результаты!K58</f>
        <v>0</v>
      </c>
    </row>
    <row r="61" spans="1:36" ht="12.75">
      <c r="A61">
        <v>57</v>
      </c>
      <c r="C61">
        <f>MID(Результаты!$G59,1,1)</f>
      </c>
      <c r="D61">
        <f>MID(Результаты!$G59,2,1)</f>
      </c>
      <c r="E61">
        <f>MID(Результаты!$G59,3,1)</f>
      </c>
      <c r="F61">
        <f>MID(Результаты!$G59,4,1)</f>
      </c>
      <c r="G61">
        <f>MID(Результаты!$G59,5,1)</f>
      </c>
      <c r="H61">
        <f>MID(Результаты!$G59,6,1)</f>
      </c>
      <c r="I61">
        <f>MID(Результаты!$G59,7,1)</f>
      </c>
      <c r="J61">
        <f>MID(Результаты!$G59,8,1)</f>
      </c>
      <c r="K61">
        <f>MID(Результаты!$G59,9,1)</f>
      </c>
      <c r="L61">
        <f>MID(Результаты!$G59,10,1)</f>
      </c>
      <c r="M61">
        <f>MID(Результаты!$G59,11,1)</f>
      </c>
      <c r="N61">
        <f>MID(Результаты!$G59,12,1)</f>
      </c>
      <c r="O61">
        <f>MID(Результаты!$G59,13,1)</f>
      </c>
      <c r="P61">
        <f>MID(Результаты!$G59,14,1)</f>
      </c>
      <c r="Q61">
        <f>MID(Результаты!$G59,15,1)</f>
      </c>
      <c r="R61">
        <f>MID(Результаты!$G59,16,1)</f>
      </c>
      <c r="S61">
        <f>MID(Результаты!$G59,17,1)</f>
      </c>
      <c r="T61">
        <f>MID(Результаты!$G59,18,1)</f>
      </c>
      <c r="U61">
        <f>MID(Результаты!$H59,1,1)</f>
      </c>
      <c r="V61">
        <f>MID(Результаты!$H59,2,1)</f>
      </c>
      <c r="W61">
        <f>MID(Результаты!$H59,3,1)</f>
      </c>
      <c r="X61">
        <f>MID(Результаты!$H59,4,1)</f>
      </c>
      <c r="Y61">
        <f>MID(Результаты!$H59,5,1)</f>
      </c>
      <c r="Z61">
        <f>MID(Результаты!$H59,6,1)</f>
      </c>
      <c r="AA61">
        <f>MID(Результаты!$H59,7,1)</f>
      </c>
      <c r="AB61">
        <f>MID(Результаты!$H59,8,1)</f>
      </c>
      <c r="AC61">
        <f>MID(Результаты!$H59,9,1)</f>
      </c>
      <c r="AD61">
        <f>MID(Результаты!$H59,10,1)</f>
      </c>
      <c r="AE61" t="e">
        <f>VALUE(MID(Результаты!$I59,1,1))</f>
        <v>#VALUE!</v>
      </c>
      <c r="AF61" t="e">
        <f>VALUE(MID(Результаты!$I59,5,1))</f>
        <v>#VALUE!</v>
      </c>
      <c r="AG61" t="e">
        <f>VALUE(MID(Результаты!$I59,9,1))</f>
        <v>#VALUE!</v>
      </c>
      <c r="AH61" t="e">
        <f>VALUE(MID(Результаты!$I59,13,1))</f>
        <v>#VALUE!</v>
      </c>
      <c r="AI61">
        <f>Результаты!J59</f>
        <v>0</v>
      </c>
      <c r="AJ61">
        <f>Результаты!K59</f>
        <v>0</v>
      </c>
    </row>
    <row r="62" spans="1:36" ht="12.75">
      <c r="A62">
        <v>58</v>
      </c>
      <c r="C62">
        <f>MID(Результаты!$G60,1,1)</f>
      </c>
      <c r="D62">
        <f>MID(Результаты!$G60,2,1)</f>
      </c>
      <c r="E62">
        <f>MID(Результаты!$G60,3,1)</f>
      </c>
      <c r="F62">
        <f>MID(Результаты!$G60,4,1)</f>
      </c>
      <c r="G62">
        <f>MID(Результаты!$G60,5,1)</f>
      </c>
      <c r="H62">
        <f>MID(Результаты!$G60,6,1)</f>
      </c>
      <c r="I62">
        <f>MID(Результаты!$G60,7,1)</f>
      </c>
      <c r="J62">
        <f>MID(Результаты!$G60,8,1)</f>
      </c>
      <c r="K62">
        <f>MID(Результаты!$G60,9,1)</f>
      </c>
      <c r="L62">
        <f>MID(Результаты!$G60,10,1)</f>
      </c>
      <c r="M62">
        <f>MID(Результаты!$G60,11,1)</f>
      </c>
      <c r="N62">
        <f>MID(Результаты!$G60,12,1)</f>
      </c>
      <c r="O62">
        <f>MID(Результаты!$G60,13,1)</f>
      </c>
      <c r="P62">
        <f>MID(Результаты!$G60,14,1)</f>
      </c>
      <c r="Q62">
        <f>MID(Результаты!$G60,15,1)</f>
      </c>
      <c r="R62">
        <f>MID(Результаты!$G60,16,1)</f>
      </c>
      <c r="S62">
        <f>MID(Результаты!$G60,17,1)</f>
      </c>
      <c r="T62">
        <f>MID(Результаты!$G60,18,1)</f>
      </c>
      <c r="U62">
        <f>MID(Результаты!$H60,1,1)</f>
      </c>
      <c r="V62">
        <f>MID(Результаты!$H60,2,1)</f>
      </c>
      <c r="W62">
        <f>MID(Результаты!$H60,3,1)</f>
      </c>
      <c r="X62">
        <f>MID(Результаты!$H60,4,1)</f>
      </c>
      <c r="Y62">
        <f>MID(Результаты!$H60,5,1)</f>
      </c>
      <c r="Z62">
        <f>MID(Результаты!$H60,6,1)</f>
      </c>
      <c r="AA62">
        <f>MID(Результаты!$H60,7,1)</f>
      </c>
      <c r="AB62">
        <f>MID(Результаты!$H60,8,1)</f>
      </c>
      <c r="AC62">
        <f>MID(Результаты!$H60,9,1)</f>
      </c>
      <c r="AD62">
        <f>MID(Результаты!$H60,10,1)</f>
      </c>
      <c r="AE62" t="e">
        <f>VALUE(MID(Результаты!$I60,1,1))</f>
        <v>#VALUE!</v>
      </c>
      <c r="AF62" t="e">
        <f>VALUE(MID(Результаты!$I60,5,1))</f>
        <v>#VALUE!</v>
      </c>
      <c r="AG62" t="e">
        <f>VALUE(MID(Результаты!$I60,9,1))</f>
        <v>#VALUE!</v>
      </c>
      <c r="AH62" t="e">
        <f>VALUE(MID(Результаты!$I60,13,1))</f>
        <v>#VALUE!</v>
      </c>
      <c r="AI62">
        <f>Результаты!J60</f>
        <v>0</v>
      </c>
      <c r="AJ62">
        <f>Результаты!K60</f>
        <v>0</v>
      </c>
    </row>
    <row r="63" spans="1:36" ht="12.75">
      <c r="A63">
        <v>59</v>
      </c>
      <c r="C63">
        <f>MID(Результаты!$G61,1,1)</f>
      </c>
      <c r="D63">
        <f>MID(Результаты!$G61,2,1)</f>
      </c>
      <c r="E63">
        <f>MID(Результаты!$G61,3,1)</f>
      </c>
      <c r="F63">
        <f>MID(Результаты!$G61,4,1)</f>
      </c>
      <c r="G63">
        <f>MID(Результаты!$G61,5,1)</f>
      </c>
      <c r="H63">
        <f>MID(Результаты!$G61,6,1)</f>
      </c>
      <c r="I63">
        <f>MID(Результаты!$G61,7,1)</f>
      </c>
      <c r="J63">
        <f>MID(Результаты!$G61,8,1)</f>
      </c>
      <c r="K63">
        <f>MID(Результаты!$G61,9,1)</f>
      </c>
      <c r="L63">
        <f>MID(Результаты!$G61,10,1)</f>
      </c>
      <c r="M63">
        <f>MID(Результаты!$G61,11,1)</f>
      </c>
      <c r="N63">
        <f>MID(Результаты!$G61,12,1)</f>
      </c>
      <c r="O63">
        <f>MID(Результаты!$G61,13,1)</f>
      </c>
      <c r="P63">
        <f>MID(Результаты!$G61,14,1)</f>
      </c>
      <c r="Q63">
        <f>MID(Результаты!$G61,15,1)</f>
      </c>
      <c r="R63">
        <f>MID(Результаты!$G61,16,1)</f>
      </c>
      <c r="S63">
        <f>MID(Результаты!$G61,17,1)</f>
      </c>
      <c r="T63">
        <f>MID(Результаты!$G61,18,1)</f>
      </c>
      <c r="U63">
        <f>MID(Результаты!$H61,1,1)</f>
      </c>
      <c r="V63">
        <f>MID(Результаты!$H61,2,1)</f>
      </c>
      <c r="W63">
        <f>MID(Результаты!$H61,3,1)</f>
      </c>
      <c r="X63">
        <f>MID(Результаты!$H61,4,1)</f>
      </c>
      <c r="Y63">
        <f>MID(Результаты!$H61,5,1)</f>
      </c>
      <c r="Z63">
        <f>MID(Результаты!$H61,6,1)</f>
      </c>
      <c r="AA63">
        <f>MID(Результаты!$H61,7,1)</f>
      </c>
      <c r="AB63">
        <f>MID(Результаты!$H61,8,1)</f>
      </c>
      <c r="AC63">
        <f>MID(Результаты!$H61,9,1)</f>
      </c>
      <c r="AD63">
        <f>MID(Результаты!$H61,10,1)</f>
      </c>
      <c r="AE63" t="e">
        <f>VALUE(MID(Результаты!$I61,1,1))</f>
        <v>#VALUE!</v>
      </c>
      <c r="AF63" t="e">
        <f>VALUE(MID(Результаты!$I61,5,1))</f>
        <v>#VALUE!</v>
      </c>
      <c r="AG63" t="e">
        <f>VALUE(MID(Результаты!$I61,9,1))</f>
        <v>#VALUE!</v>
      </c>
      <c r="AH63" t="e">
        <f>VALUE(MID(Результаты!$I61,13,1))</f>
        <v>#VALUE!</v>
      </c>
      <c r="AI63">
        <f>Результаты!J61</f>
        <v>0</v>
      </c>
      <c r="AJ63">
        <f>Результаты!K61</f>
        <v>0</v>
      </c>
    </row>
    <row r="64" spans="1:36" ht="12.75">
      <c r="A64">
        <v>60</v>
      </c>
      <c r="C64">
        <f>MID(Результаты!$G62,1,1)</f>
      </c>
      <c r="D64">
        <f>MID(Результаты!$G62,2,1)</f>
      </c>
      <c r="E64">
        <f>MID(Результаты!$G62,3,1)</f>
      </c>
      <c r="F64">
        <f>MID(Результаты!$G62,4,1)</f>
      </c>
      <c r="G64">
        <f>MID(Результаты!$G62,5,1)</f>
      </c>
      <c r="H64">
        <f>MID(Результаты!$G62,6,1)</f>
      </c>
      <c r="I64">
        <f>MID(Результаты!$G62,7,1)</f>
      </c>
      <c r="J64">
        <f>MID(Результаты!$G62,8,1)</f>
      </c>
      <c r="K64">
        <f>MID(Результаты!$G62,9,1)</f>
      </c>
      <c r="L64">
        <f>MID(Результаты!$G62,10,1)</f>
      </c>
      <c r="M64">
        <f>MID(Результаты!$G62,11,1)</f>
      </c>
      <c r="N64">
        <f>MID(Результаты!$G62,12,1)</f>
      </c>
      <c r="O64">
        <f>MID(Результаты!$G62,13,1)</f>
      </c>
      <c r="P64">
        <f>MID(Результаты!$G62,14,1)</f>
      </c>
      <c r="Q64">
        <f>MID(Результаты!$G62,15,1)</f>
      </c>
      <c r="R64">
        <f>MID(Результаты!$G62,16,1)</f>
      </c>
      <c r="S64">
        <f>MID(Результаты!$G62,17,1)</f>
      </c>
      <c r="T64">
        <f>MID(Результаты!$G62,18,1)</f>
      </c>
      <c r="U64">
        <f>MID(Результаты!$H62,1,1)</f>
      </c>
      <c r="V64">
        <f>MID(Результаты!$H62,2,1)</f>
      </c>
      <c r="W64">
        <f>MID(Результаты!$H62,3,1)</f>
      </c>
      <c r="X64">
        <f>MID(Результаты!$H62,4,1)</f>
      </c>
      <c r="Y64">
        <f>MID(Результаты!$H62,5,1)</f>
      </c>
      <c r="Z64">
        <f>MID(Результаты!$H62,6,1)</f>
      </c>
      <c r="AA64">
        <f>MID(Результаты!$H62,7,1)</f>
      </c>
      <c r="AB64">
        <f>MID(Результаты!$H62,8,1)</f>
      </c>
      <c r="AC64">
        <f>MID(Результаты!$H62,9,1)</f>
      </c>
      <c r="AD64">
        <f>MID(Результаты!$H62,10,1)</f>
      </c>
      <c r="AE64" t="e">
        <f>VALUE(MID(Результаты!$I62,1,1))</f>
        <v>#VALUE!</v>
      </c>
      <c r="AF64" t="e">
        <f>VALUE(MID(Результаты!$I62,5,1))</f>
        <v>#VALUE!</v>
      </c>
      <c r="AG64" t="e">
        <f>VALUE(MID(Результаты!$I62,9,1))</f>
        <v>#VALUE!</v>
      </c>
      <c r="AH64" t="e">
        <f>VALUE(MID(Результаты!$I62,13,1))</f>
        <v>#VALUE!</v>
      </c>
      <c r="AI64">
        <f>Результаты!J62</f>
        <v>0</v>
      </c>
      <c r="AJ64">
        <f>Результаты!K62</f>
        <v>0</v>
      </c>
    </row>
    <row r="65" spans="1:36" ht="12.75">
      <c r="A65">
        <v>61</v>
      </c>
      <c r="C65">
        <f>MID(Результаты!$G63,1,1)</f>
      </c>
      <c r="D65">
        <f>MID(Результаты!$G63,2,1)</f>
      </c>
      <c r="E65">
        <f>MID(Результаты!$G63,3,1)</f>
      </c>
      <c r="F65">
        <f>MID(Результаты!$G63,4,1)</f>
      </c>
      <c r="G65">
        <f>MID(Результаты!$G63,5,1)</f>
      </c>
      <c r="H65">
        <f>MID(Результаты!$G63,6,1)</f>
      </c>
      <c r="I65">
        <f>MID(Результаты!$G63,7,1)</f>
      </c>
      <c r="J65">
        <f>MID(Результаты!$G63,8,1)</f>
      </c>
      <c r="K65">
        <f>MID(Результаты!$G63,9,1)</f>
      </c>
      <c r="L65">
        <f>MID(Результаты!$G63,10,1)</f>
      </c>
      <c r="M65">
        <f>MID(Результаты!$G63,11,1)</f>
      </c>
      <c r="N65">
        <f>MID(Результаты!$G63,12,1)</f>
      </c>
      <c r="O65">
        <f>MID(Результаты!$G63,13,1)</f>
      </c>
      <c r="P65">
        <f>MID(Результаты!$G63,14,1)</f>
      </c>
      <c r="Q65">
        <f>MID(Результаты!$G63,15,1)</f>
      </c>
      <c r="R65">
        <f>MID(Результаты!$G63,16,1)</f>
      </c>
      <c r="S65">
        <f>MID(Результаты!$G63,17,1)</f>
      </c>
      <c r="T65">
        <f>MID(Результаты!$G63,18,1)</f>
      </c>
      <c r="U65">
        <f>MID(Результаты!$H63,1,1)</f>
      </c>
      <c r="V65">
        <f>MID(Результаты!$H63,2,1)</f>
      </c>
      <c r="W65">
        <f>MID(Результаты!$H63,3,1)</f>
      </c>
      <c r="X65">
        <f>MID(Результаты!$H63,4,1)</f>
      </c>
      <c r="Y65">
        <f>MID(Результаты!$H63,5,1)</f>
      </c>
      <c r="Z65">
        <f>MID(Результаты!$H63,6,1)</f>
      </c>
      <c r="AA65">
        <f>MID(Результаты!$H63,7,1)</f>
      </c>
      <c r="AB65">
        <f>MID(Результаты!$H63,8,1)</f>
      </c>
      <c r="AC65">
        <f>MID(Результаты!$H63,9,1)</f>
      </c>
      <c r="AD65">
        <f>MID(Результаты!$H63,10,1)</f>
      </c>
      <c r="AE65" t="e">
        <f>VALUE(MID(Результаты!$I63,1,1))</f>
        <v>#VALUE!</v>
      </c>
      <c r="AF65" t="e">
        <f>VALUE(MID(Результаты!$I63,5,1))</f>
        <v>#VALUE!</v>
      </c>
      <c r="AG65" t="e">
        <f>VALUE(MID(Результаты!$I63,9,1))</f>
        <v>#VALUE!</v>
      </c>
      <c r="AH65" t="e">
        <f>VALUE(MID(Результаты!$I63,13,1))</f>
        <v>#VALUE!</v>
      </c>
      <c r="AI65">
        <f>Результаты!J63</f>
        <v>0</v>
      </c>
      <c r="AJ65">
        <f>Результаты!K63</f>
        <v>0</v>
      </c>
    </row>
    <row r="66" spans="1:36" ht="12.75">
      <c r="A66">
        <v>62</v>
      </c>
      <c r="C66">
        <f>MID(Результаты!$G64,1,1)</f>
      </c>
      <c r="D66">
        <f>MID(Результаты!$G64,2,1)</f>
      </c>
      <c r="E66">
        <f>MID(Результаты!$G64,3,1)</f>
      </c>
      <c r="F66">
        <f>MID(Результаты!$G64,4,1)</f>
      </c>
      <c r="G66">
        <f>MID(Результаты!$G64,5,1)</f>
      </c>
      <c r="H66">
        <f>MID(Результаты!$G64,6,1)</f>
      </c>
      <c r="I66">
        <f>MID(Результаты!$G64,7,1)</f>
      </c>
      <c r="J66">
        <f>MID(Результаты!$G64,8,1)</f>
      </c>
      <c r="K66">
        <f>MID(Результаты!$G64,9,1)</f>
      </c>
      <c r="L66">
        <f>MID(Результаты!$G64,10,1)</f>
      </c>
      <c r="M66">
        <f>MID(Результаты!$G64,11,1)</f>
      </c>
      <c r="N66">
        <f>MID(Результаты!$G64,12,1)</f>
      </c>
      <c r="O66">
        <f>MID(Результаты!$G64,13,1)</f>
      </c>
      <c r="P66">
        <f>MID(Результаты!$G64,14,1)</f>
      </c>
      <c r="Q66">
        <f>MID(Результаты!$G64,15,1)</f>
      </c>
      <c r="R66">
        <f>MID(Результаты!$G64,16,1)</f>
      </c>
      <c r="S66">
        <f>MID(Результаты!$G64,17,1)</f>
      </c>
      <c r="T66">
        <f>MID(Результаты!$G64,18,1)</f>
      </c>
      <c r="U66">
        <f>MID(Результаты!$H64,1,1)</f>
      </c>
      <c r="V66">
        <f>MID(Результаты!$H64,2,1)</f>
      </c>
      <c r="W66">
        <f>MID(Результаты!$H64,3,1)</f>
      </c>
      <c r="X66">
        <f>MID(Результаты!$H64,4,1)</f>
      </c>
      <c r="Y66">
        <f>MID(Результаты!$H64,5,1)</f>
      </c>
      <c r="Z66">
        <f>MID(Результаты!$H64,6,1)</f>
      </c>
      <c r="AA66">
        <f>MID(Результаты!$H64,7,1)</f>
      </c>
      <c r="AB66">
        <f>MID(Результаты!$H64,8,1)</f>
      </c>
      <c r="AC66">
        <f>MID(Результаты!$H64,9,1)</f>
      </c>
      <c r="AD66">
        <f>MID(Результаты!$H64,10,1)</f>
      </c>
      <c r="AE66" t="e">
        <f>VALUE(MID(Результаты!$I64,1,1))</f>
        <v>#VALUE!</v>
      </c>
      <c r="AF66" t="e">
        <f>VALUE(MID(Результаты!$I64,5,1))</f>
        <v>#VALUE!</v>
      </c>
      <c r="AG66" t="e">
        <f>VALUE(MID(Результаты!$I64,9,1))</f>
        <v>#VALUE!</v>
      </c>
      <c r="AH66" t="e">
        <f>VALUE(MID(Результаты!$I64,13,1))</f>
        <v>#VALUE!</v>
      </c>
      <c r="AI66">
        <f>Результаты!J64</f>
        <v>0</v>
      </c>
      <c r="AJ66">
        <f>Результаты!K64</f>
        <v>0</v>
      </c>
    </row>
    <row r="67" spans="1:36" ht="12.75">
      <c r="A67">
        <v>63</v>
      </c>
      <c r="C67">
        <f>MID(Результаты!$G65,1,1)</f>
      </c>
      <c r="D67">
        <f>MID(Результаты!$G65,2,1)</f>
      </c>
      <c r="E67">
        <f>MID(Результаты!$G65,3,1)</f>
      </c>
      <c r="F67">
        <f>MID(Результаты!$G65,4,1)</f>
      </c>
      <c r="G67">
        <f>MID(Результаты!$G65,5,1)</f>
      </c>
      <c r="H67">
        <f>MID(Результаты!$G65,6,1)</f>
      </c>
      <c r="I67">
        <f>MID(Результаты!$G65,7,1)</f>
      </c>
      <c r="J67">
        <f>MID(Результаты!$G65,8,1)</f>
      </c>
      <c r="K67">
        <f>MID(Результаты!$G65,9,1)</f>
      </c>
      <c r="L67">
        <f>MID(Результаты!$G65,10,1)</f>
      </c>
      <c r="M67">
        <f>MID(Результаты!$G65,11,1)</f>
      </c>
      <c r="N67">
        <f>MID(Результаты!$G65,12,1)</f>
      </c>
      <c r="O67">
        <f>MID(Результаты!$G65,13,1)</f>
      </c>
      <c r="P67">
        <f>MID(Результаты!$G65,14,1)</f>
      </c>
      <c r="Q67">
        <f>MID(Результаты!$G65,15,1)</f>
      </c>
      <c r="R67">
        <f>MID(Результаты!$G65,16,1)</f>
      </c>
      <c r="S67">
        <f>MID(Результаты!$G65,17,1)</f>
      </c>
      <c r="T67">
        <f>MID(Результаты!$G65,18,1)</f>
      </c>
      <c r="U67">
        <f>MID(Результаты!$H65,1,1)</f>
      </c>
      <c r="V67">
        <f>MID(Результаты!$H65,2,1)</f>
      </c>
      <c r="W67">
        <f>MID(Результаты!$H65,3,1)</f>
      </c>
      <c r="X67">
        <f>MID(Результаты!$H65,4,1)</f>
      </c>
      <c r="Y67">
        <f>MID(Результаты!$H65,5,1)</f>
      </c>
      <c r="Z67">
        <f>MID(Результаты!$H65,6,1)</f>
      </c>
      <c r="AA67">
        <f>MID(Результаты!$H65,7,1)</f>
      </c>
      <c r="AB67">
        <f>MID(Результаты!$H65,8,1)</f>
      </c>
      <c r="AC67">
        <f>MID(Результаты!$H65,9,1)</f>
      </c>
      <c r="AD67">
        <f>MID(Результаты!$H65,10,1)</f>
      </c>
      <c r="AE67" t="e">
        <f>VALUE(MID(Результаты!$I65,1,1))</f>
        <v>#VALUE!</v>
      </c>
      <c r="AF67" t="e">
        <f>VALUE(MID(Результаты!$I65,5,1))</f>
        <v>#VALUE!</v>
      </c>
      <c r="AG67" t="e">
        <f>VALUE(MID(Результаты!$I65,9,1))</f>
        <v>#VALUE!</v>
      </c>
      <c r="AH67" t="e">
        <f>VALUE(MID(Результаты!$I65,13,1))</f>
        <v>#VALUE!</v>
      </c>
      <c r="AI67">
        <f>Результаты!J65</f>
        <v>0</v>
      </c>
      <c r="AJ67">
        <f>Результаты!K65</f>
        <v>0</v>
      </c>
    </row>
    <row r="68" spans="1:36" ht="12.75">
      <c r="A68">
        <v>64</v>
      </c>
      <c r="C68">
        <f>MID(Результаты!$G66,1,1)</f>
      </c>
      <c r="D68">
        <f>MID(Результаты!$G66,2,1)</f>
      </c>
      <c r="E68">
        <f>MID(Результаты!$G66,3,1)</f>
      </c>
      <c r="F68">
        <f>MID(Результаты!$G66,4,1)</f>
      </c>
      <c r="G68">
        <f>MID(Результаты!$G66,5,1)</f>
      </c>
      <c r="H68">
        <f>MID(Результаты!$G66,6,1)</f>
      </c>
      <c r="I68">
        <f>MID(Результаты!$G66,7,1)</f>
      </c>
      <c r="J68">
        <f>MID(Результаты!$G66,8,1)</f>
      </c>
      <c r="K68">
        <f>MID(Результаты!$G66,9,1)</f>
      </c>
      <c r="L68">
        <f>MID(Результаты!$G66,10,1)</f>
      </c>
      <c r="M68">
        <f>MID(Результаты!$G66,11,1)</f>
      </c>
      <c r="N68">
        <f>MID(Результаты!$G66,12,1)</f>
      </c>
      <c r="O68">
        <f>MID(Результаты!$G66,13,1)</f>
      </c>
      <c r="P68">
        <f>MID(Результаты!$G66,14,1)</f>
      </c>
      <c r="Q68">
        <f>MID(Результаты!$G66,15,1)</f>
      </c>
      <c r="R68">
        <f>MID(Результаты!$G66,16,1)</f>
      </c>
      <c r="S68">
        <f>MID(Результаты!$G66,17,1)</f>
      </c>
      <c r="T68">
        <f>MID(Результаты!$G66,18,1)</f>
      </c>
      <c r="U68">
        <f>MID(Результаты!$H66,1,1)</f>
      </c>
      <c r="V68">
        <f>MID(Результаты!$H66,2,1)</f>
      </c>
      <c r="W68">
        <f>MID(Результаты!$H66,3,1)</f>
      </c>
      <c r="X68">
        <f>MID(Результаты!$H66,4,1)</f>
      </c>
      <c r="Y68">
        <f>MID(Результаты!$H66,5,1)</f>
      </c>
      <c r="Z68">
        <f>MID(Результаты!$H66,6,1)</f>
      </c>
      <c r="AA68">
        <f>MID(Результаты!$H66,7,1)</f>
      </c>
      <c r="AB68">
        <f>MID(Результаты!$H66,8,1)</f>
      </c>
      <c r="AC68">
        <f>MID(Результаты!$H66,9,1)</f>
      </c>
      <c r="AD68">
        <f>MID(Результаты!$H66,10,1)</f>
      </c>
      <c r="AE68" t="e">
        <f>VALUE(MID(Результаты!$I66,1,1))</f>
        <v>#VALUE!</v>
      </c>
      <c r="AF68" t="e">
        <f>VALUE(MID(Результаты!$I66,5,1))</f>
        <v>#VALUE!</v>
      </c>
      <c r="AG68" t="e">
        <f>VALUE(MID(Результаты!$I66,9,1))</f>
        <v>#VALUE!</v>
      </c>
      <c r="AH68" t="e">
        <f>VALUE(MID(Результаты!$I66,13,1))</f>
        <v>#VALUE!</v>
      </c>
      <c r="AI68">
        <f>Результаты!J66</f>
        <v>0</v>
      </c>
      <c r="AJ68">
        <f>Результаты!K66</f>
        <v>0</v>
      </c>
    </row>
    <row r="69" spans="1:36" ht="12.75">
      <c r="A69">
        <v>65</v>
      </c>
      <c r="C69">
        <f>MID(Результаты!$G67,1,1)</f>
      </c>
      <c r="D69">
        <f>MID(Результаты!$G67,2,1)</f>
      </c>
      <c r="E69">
        <f>MID(Результаты!$G67,3,1)</f>
      </c>
      <c r="F69">
        <f>MID(Результаты!$G67,4,1)</f>
      </c>
      <c r="G69">
        <f>MID(Результаты!$G67,5,1)</f>
      </c>
      <c r="H69">
        <f>MID(Результаты!$G67,6,1)</f>
      </c>
      <c r="I69">
        <f>MID(Результаты!$G67,7,1)</f>
      </c>
      <c r="J69">
        <f>MID(Результаты!$G67,8,1)</f>
      </c>
      <c r="K69">
        <f>MID(Результаты!$G67,9,1)</f>
      </c>
      <c r="L69">
        <f>MID(Результаты!$G67,10,1)</f>
      </c>
      <c r="M69">
        <f>MID(Результаты!$G67,11,1)</f>
      </c>
      <c r="N69">
        <f>MID(Результаты!$G67,12,1)</f>
      </c>
      <c r="O69">
        <f>MID(Результаты!$G67,13,1)</f>
      </c>
      <c r="P69">
        <f>MID(Результаты!$G67,14,1)</f>
      </c>
      <c r="Q69">
        <f>MID(Результаты!$G67,15,1)</f>
      </c>
      <c r="R69">
        <f>MID(Результаты!$G67,16,1)</f>
      </c>
      <c r="S69">
        <f>MID(Результаты!$G67,17,1)</f>
      </c>
      <c r="T69">
        <f>MID(Результаты!$G67,18,1)</f>
      </c>
      <c r="U69">
        <f>MID(Результаты!$H67,1,1)</f>
      </c>
      <c r="V69">
        <f>MID(Результаты!$H67,2,1)</f>
      </c>
      <c r="W69">
        <f>MID(Результаты!$H67,3,1)</f>
      </c>
      <c r="X69">
        <f>MID(Результаты!$H67,4,1)</f>
      </c>
      <c r="Y69">
        <f>MID(Результаты!$H67,5,1)</f>
      </c>
      <c r="Z69">
        <f>MID(Результаты!$H67,6,1)</f>
      </c>
      <c r="AA69">
        <f>MID(Результаты!$H67,7,1)</f>
      </c>
      <c r="AB69">
        <f>MID(Результаты!$H67,8,1)</f>
      </c>
      <c r="AC69">
        <f>MID(Результаты!$H67,9,1)</f>
      </c>
      <c r="AD69">
        <f>MID(Результаты!$H67,10,1)</f>
      </c>
      <c r="AE69" t="e">
        <f>VALUE(MID(Результаты!$I67,1,1))</f>
        <v>#VALUE!</v>
      </c>
      <c r="AF69" t="e">
        <f>VALUE(MID(Результаты!$I67,5,1))</f>
        <v>#VALUE!</v>
      </c>
      <c r="AG69" t="e">
        <f>VALUE(MID(Результаты!$I67,9,1))</f>
        <v>#VALUE!</v>
      </c>
      <c r="AH69" t="e">
        <f>VALUE(MID(Результаты!$I67,13,1))</f>
        <v>#VALUE!</v>
      </c>
      <c r="AI69">
        <f>Результаты!J67</f>
        <v>0</v>
      </c>
      <c r="AJ69">
        <f>Результаты!K67</f>
        <v>0</v>
      </c>
    </row>
    <row r="70" spans="1:36" ht="12.75">
      <c r="A70">
        <v>66</v>
      </c>
      <c r="C70">
        <f>MID(Результаты!$G68,1,1)</f>
      </c>
      <c r="D70">
        <f>MID(Результаты!$G68,2,1)</f>
      </c>
      <c r="E70">
        <f>MID(Результаты!$G68,3,1)</f>
      </c>
      <c r="F70">
        <f>MID(Результаты!$G68,4,1)</f>
      </c>
      <c r="G70">
        <f>MID(Результаты!$G68,5,1)</f>
      </c>
      <c r="H70">
        <f>MID(Результаты!$G68,6,1)</f>
      </c>
      <c r="I70">
        <f>MID(Результаты!$G68,7,1)</f>
      </c>
      <c r="J70">
        <f>MID(Результаты!$G68,8,1)</f>
      </c>
      <c r="K70">
        <f>MID(Результаты!$G68,9,1)</f>
      </c>
      <c r="L70">
        <f>MID(Результаты!$G68,10,1)</f>
      </c>
      <c r="M70">
        <f>MID(Результаты!$G68,11,1)</f>
      </c>
      <c r="N70">
        <f>MID(Результаты!$G68,12,1)</f>
      </c>
      <c r="O70">
        <f>MID(Результаты!$G68,13,1)</f>
      </c>
      <c r="P70">
        <f>MID(Результаты!$G68,14,1)</f>
      </c>
      <c r="Q70">
        <f>MID(Результаты!$G68,15,1)</f>
      </c>
      <c r="R70">
        <f>MID(Результаты!$G68,16,1)</f>
      </c>
      <c r="S70">
        <f>MID(Результаты!$G68,17,1)</f>
      </c>
      <c r="T70">
        <f>MID(Результаты!$G68,18,1)</f>
      </c>
      <c r="U70">
        <f>MID(Результаты!$H68,1,1)</f>
      </c>
      <c r="V70">
        <f>MID(Результаты!$H68,2,1)</f>
      </c>
      <c r="W70">
        <f>MID(Результаты!$H68,3,1)</f>
      </c>
      <c r="X70">
        <f>MID(Результаты!$H68,4,1)</f>
      </c>
      <c r="Y70">
        <f>MID(Результаты!$H68,5,1)</f>
      </c>
      <c r="Z70">
        <f>MID(Результаты!$H68,6,1)</f>
      </c>
      <c r="AA70">
        <f>MID(Результаты!$H68,7,1)</f>
      </c>
      <c r="AB70">
        <f>MID(Результаты!$H68,8,1)</f>
      </c>
      <c r="AC70">
        <f>MID(Результаты!$H68,9,1)</f>
      </c>
      <c r="AD70">
        <f>MID(Результаты!$H68,10,1)</f>
      </c>
      <c r="AE70" t="e">
        <f>VALUE(MID(Результаты!$I68,1,1))</f>
        <v>#VALUE!</v>
      </c>
      <c r="AF70" t="e">
        <f>VALUE(MID(Результаты!$I68,5,1))</f>
        <v>#VALUE!</v>
      </c>
      <c r="AG70" t="e">
        <f>VALUE(MID(Результаты!$I68,9,1))</f>
        <v>#VALUE!</v>
      </c>
      <c r="AH70" t="e">
        <f>VALUE(MID(Результаты!$I68,13,1))</f>
        <v>#VALUE!</v>
      </c>
      <c r="AI70">
        <f>Результаты!J68</f>
        <v>0</v>
      </c>
      <c r="AJ70">
        <f>Результаты!K68</f>
        <v>0</v>
      </c>
    </row>
    <row r="71" spans="1:36" ht="12.75">
      <c r="A71">
        <v>67</v>
      </c>
      <c r="C71">
        <f>MID(Результаты!$G69,1,1)</f>
      </c>
      <c r="D71">
        <f>MID(Результаты!$G69,2,1)</f>
      </c>
      <c r="E71">
        <f>MID(Результаты!$G69,3,1)</f>
      </c>
      <c r="F71">
        <f>MID(Результаты!$G69,4,1)</f>
      </c>
      <c r="G71">
        <f>MID(Результаты!$G69,5,1)</f>
      </c>
      <c r="H71">
        <f>MID(Результаты!$G69,6,1)</f>
      </c>
      <c r="I71">
        <f>MID(Результаты!$G69,7,1)</f>
      </c>
      <c r="J71">
        <f>MID(Результаты!$G69,8,1)</f>
      </c>
      <c r="K71">
        <f>MID(Результаты!$G69,9,1)</f>
      </c>
      <c r="L71">
        <f>MID(Результаты!$G69,10,1)</f>
      </c>
      <c r="M71">
        <f>MID(Результаты!$G69,11,1)</f>
      </c>
      <c r="N71">
        <f>MID(Результаты!$G69,12,1)</f>
      </c>
      <c r="O71">
        <f>MID(Результаты!$G69,13,1)</f>
      </c>
      <c r="P71">
        <f>MID(Результаты!$G69,14,1)</f>
      </c>
      <c r="Q71">
        <f>MID(Результаты!$G69,15,1)</f>
      </c>
      <c r="R71">
        <f>MID(Результаты!$G69,16,1)</f>
      </c>
      <c r="S71">
        <f>MID(Результаты!$G69,17,1)</f>
      </c>
      <c r="T71">
        <f>MID(Результаты!$G69,18,1)</f>
      </c>
      <c r="U71">
        <f>MID(Результаты!$H69,1,1)</f>
      </c>
      <c r="V71">
        <f>MID(Результаты!$H69,2,1)</f>
      </c>
      <c r="W71">
        <f>MID(Результаты!$H69,3,1)</f>
      </c>
      <c r="X71">
        <f>MID(Результаты!$H69,4,1)</f>
      </c>
      <c r="Y71">
        <f>MID(Результаты!$H69,5,1)</f>
      </c>
      <c r="Z71">
        <f>MID(Результаты!$H69,6,1)</f>
      </c>
      <c r="AA71">
        <f>MID(Результаты!$H69,7,1)</f>
      </c>
      <c r="AB71">
        <f>MID(Результаты!$H69,8,1)</f>
      </c>
      <c r="AC71">
        <f>MID(Результаты!$H69,9,1)</f>
      </c>
      <c r="AD71">
        <f>MID(Результаты!$H69,10,1)</f>
      </c>
      <c r="AE71" t="e">
        <f>VALUE(MID(Результаты!$I69,1,1))</f>
        <v>#VALUE!</v>
      </c>
      <c r="AF71" t="e">
        <f>VALUE(MID(Результаты!$I69,5,1))</f>
        <v>#VALUE!</v>
      </c>
      <c r="AG71" t="e">
        <f>VALUE(MID(Результаты!$I69,9,1))</f>
        <v>#VALUE!</v>
      </c>
      <c r="AH71" t="e">
        <f>VALUE(MID(Результаты!$I69,13,1))</f>
        <v>#VALUE!</v>
      </c>
      <c r="AI71">
        <f>Результаты!J69</f>
        <v>0</v>
      </c>
      <c r="AJ71">
        <f>Результаты!K69</f>
        <v>0</v>
      </c>
    </row>
    <row r="72" spans="1:36" ht="12.75">
      <c r="A72">
        <v>68</v>
      </c>
      <c r="C72">
        <f>MID(Результаты!$G70,1,1)</f>
      </c>
      <c r="D72">
        <f>MID(Результаты!$G70,2,1)</f>
      </c>
      <c r="E72">
        <f>MID(Результаты!$G70,3,1)</f>
      </c>
      <c r="F72">
        <f>MID(Результаты!$G70,4,1)</f>
      </c>
      <c r="G72">
        <f>MID(Результаты!$G70,5,1)</f>
      </c>
      <c r="H72">
        <f>MID(Результаты!$G70,6,1)</f>
      </c>
      <c r="I72">
        <f>MID(Результаты!$G70,7,1)</f>
      </c>
      <c r="J72">
        <f>MID(Результаты!$G70,8,1)</f>
      </c>
      <c r="K72">
        <f>MID(Результаты!$G70,9,1)</f>
      </c>
      <c r="L72">
        <f>MID(Результаты!$G70,10,1)</f>
      </c>
      <c r="M72">
        <f>MID(Результаты!$G70,11,1)</f>
      </c>
      <c r="N72">
        <f>MID(Результаты!$G70,12,1)</f>
      </c>
      <c r="O72">
        <f>MID(Результаты!$G70,13,1)</f>
      </c>
      <c r="P72">
        <f>MID(Результаты!$G70,14,1)</f>
      </c>
      <c r="Q72">
        <f>MID(Результаты!$G70,15,1)</f>
      </c>
      <c r="R72">
        <f>MID(Результаты!$G70,16,1)</f>
      </c>
      <c r="S72">
        <f>MID(Результаты!$G70,17,1)</f>
      </c>
      <c r="T72">
        <f>MID(Результаты!$G70,18,1)</f>
      </c>
      <c r="U72">
        <f>MID(Результаты!$H70,1,1)</f>
      </c>
      <c r="V72">
        <f>MID(Результаты!$H70,2,1)</f>
      </c>
      <c r="W72">
        <f>MID(Результаты!$H70,3,1)</f>
      </c>
      <c r="X72">
        <f>MID(Результаты!$H70,4,1)</f>
      </c>
      <c r="Y72">
        <f>MID(Результаты!$H70,5,1)</f>
      </c>
      <c r="Z72">
        <f>MID(Результаты!$H70,6,1)</f>
      </c>
      <c r="AA72">
        <f>MID(Результаты!$H70,7,1)</f>
      </c>
      <c r="AB72">
        <f>MID(Результаты!$H70,8,1)</f>
      </c>
      <c r="AC72">
        <f>MID(Результаты!$H70,9,1)</f>
      </c>
      <c r="AD72">
        <f>MID(Результаты!$H70,10,1)</f>
      </c>
      <c r="AE72" t="e">
        <f>VALUE(MID(Результаты!$I70,1,1))</f>
        <v>#VALUE!</v>
      </c>
      <c r="AF72" t="e">
        <f>VALUE(MID(Результаты!$I70,5,1))</f>
        <v>#VALUE!</v>
      </c>
      <c r="AG72" t="e">
        <f>VALUE(MID(Результаты!$I70,9,1))</f>
        <v>#VALUE!</v>
      </c>
      <c r="AH72" t="e">
        <f>VALUE(MID(Результаты!$I70,13,1))</f>
        <v>#VALUE!</v>
      </c>
      <c r="AI72">
        <f>Результаты!J70</f>
        <v>0</v>
      </c>
      <c r="AJ72">
        <f>Результаты!K70</f>
        <v>0</v>
      </c>
    </row>
    <row r="73" spans="1:36" ht="12.75">
      <c r="A73">
        <v>69</v>
      </c>
      <c r="C73">
        <f>MID(Результаты!$G71,1,1)</f>
      </c>
      <c r="D73">
        <f>MID(Результаты!$G71,2,1)</f>
      </c>
      <c r="E73">
        <f>MID(Результаты!$G71,3,1)</f>
      </c>
      <c r="F73">
        <f>MID(Результаты!$G71,4,1)</f>
      </c>
      <c r="G73">
        <f>MID(Результаты!$G71,5,1)</f>
      </c>
      <c r="H73">
        <f>MID(Результаты!$G71,6,1)</f>
      </c>
      <c r="I73">
        <f>MID(Результаты!$G71,7,1)</f>
      </c>
      <c r="J73">
        <f>MID(Результаты!$G71,8,1)</f>
      </c>
      <c r="K73">
        <f>MID(Результаты!$G71,9,1)</f>
      </c>
      <c r="L73">
        <f>MID(Результаты!$G71,10,1)</f>
      </c>
      <c r="M73">
        <f>MID(Результаты!$G71,11,1)</f>
      </c>
      <c r="N73">
        <f>MID(Результаты!$G71,12,1)</f>
      </c>
      <c r="O73">
        <f>MID(Результаты!$G71,13,1)</f>
      </c>
      <c r="P73">
        <f>MID(Результаты!$G71,14,1)</f>
      </c>
      <c r="Q73">
        <f>MID(Результаты!$G71,15,1)</f>
      </c>
      <c r="R73">
        <f>MID(Результаты!$G71,16,1)</f>
      </c>
      <c r="S73">
        <f>MID(Результаты!$G71,17,1)</f>
      </c>
      <c r="T73">
        <f>MID(Результаты!$G71,18,1)</f>
      </c>
      <c r="U73">
        <f>MID(Результаты!$H71,1,1)</f>
      </c>
      <c r="V73">
        <f>MID(Результаты!$H71,2,1)</f>
      </c>
      <c r="W73">
        <f>MID(Результаты!$H71,3,1)</f>
      </c>
      <c r="X73">
        <f>MID(Результаты!$H71,4,1)</f>
      </c>
      <c r="Y73">
        <f>MID(Результаты!$H71,5,1)</f>
      </c>
      <c r="Z73">
        <f>MID(Результаты!$H71,6,1)</f>
      </c>
      <c r="AA73">
        <f>MID(Результаты!$H71,7,1)</f>
      </c>
      <c r="AB73">
        <f>MID(Результаты!$H71,8,1)</f>
      </c>
      <c r="AC73">
        <f>MID(Результаты!$H71,9,1)</f>
      </c>
      <c r="AD73">
        <f>MID(Результаты!$H71,10,1)</f>
      </c>
      <c r="AE73" t="e">
        <f>VALUE(MID(Результаты!$I71,1,1))</f>
        <v>#VALUE!</v>
      </c>
      <c r="AF73" t="e">
        <f>VALUE(MID(Результаты!$I71,5,1))</f>
        <v>#VALUE!</v>
      </c>
      <c r="AG73" t="e">
        <f>VALUE(MID(Результаты!$I71,9,1))</f>
        <v>#VALUE!</v>
      </c>
      <c r="AH73" t="e">
        <f>VALUE(MID(Результаты!$I71,13,1))</f>
        <v>#VALUE!</v>
      </c>
      <c r="AI73">
        <f>Результаты!J71</f>
        <v>0</v>
      </c>
      <c r="AJ73">
        <f>Результаты!K71</f>
        <v>0</v>
      </c>
    </row>
    <row r="74" spans="1:36" ht="12.75">
      <c r="A74">
        <v>70</v>
      </c>
      <c r="C74">
        <f>MID(Результаты!$G72,1,1)</f>
      </c>
      <c r="D74">
        <f>MID(Результаты!$G72,2,1)</f>
      </c>
      <c r="E74">
        <f>MID(Результаты!$G72,3,1)</f>
      </c>
      <c r="F74">
        <f>MID(Результаты!$G72,4,1)</f>
      </c>
      <c r="G74">
        <f>MID(Результаты!$G72,5,1)</f>
      </c>
      <c r="H74">
        <f>MID(Результаты!$G72,6,1)</f>
      </c>
      <c r="I74">
        <f>MID(Результаты!$G72,7,1)</f>
      </c>
      <c r="J74">
        <f>MID(Результаты!$G72,8,1)</f>
      </c>
      <c r="K74">
        <f>MID(Результаты!$G72,9,1)</f>
      </c>
      <c r="L74">
        <f>MID(Результаты!$G72,10,1)</f>
      </c>
      <c r="M74">
        <f>MID(Результаты!$G72,11,1)</f>
      </c>
      <c r="N74">
        <f>MID(Результаты!$G72,12,1)</f>
      </c>
      <c r="O74">
        <f>MID(Результаты!$G72,13,1)</f>
      </c>
      <c r="P74">
        <f>MID(Результаты!$G72,14,1)</f>
      </c>
      <c r="Q74">
        <f>MID(Результаты!$G72,15,1)</f>
      </c>
      <c r="R74">
        <f>MID(Результаты!$G72,16,1)</f>
      </c>
      <c r="S74">
        <f>MID(Результаты!$G72,17,1)</f>
      </c>
      <c r="T74">
        <f>MID(Результаты!$G72,18,1)</f>
      </c>
      <c r="U74">
        <f>MID(Результаты!$H72,1,1)</f>
      </c>
      <c r="V74">
        <f>MID(Результаты!$H72,2,1)</f>
      </c>
      <c r="W74">
        <f>MID(Результаты!$H72,3,1)</f>
      </c>
      <c r="X74">
        <f>MID(Результаты!$H72,4,1)</f>
      </c>
      <c r="Y74">
        <f>MID(Результаты!$H72,5,1)</f>
      </c>
      <c r="Z74">
        <f>MID(Результаты!$H72,6,1)</f>
      </c>
      <c r="AA74">
        <f>MID(Результаты!$H72,7,1)</f>
      </c>
      <c r="AB74">
        <f>MID(Результаты!$H72,8,1)</f>
      </c>
      <c r="AC74">
        <f>MID(Результаты!$H72,9,1)</f>
      </c>
      <c r="AD74">
        <f>MID(Результаты!$H72,10,1)</f>
      </c>
      <c r="AE74" t="e">
        <f>VALUE(MID(Результаты!$I72,1,1))</f>
        <v>#VALUE!</v>
      </c>
      <c r="AF74" t="e">
        <f>VALUE(MID(Результаты!$I72,5,1))</f>
        <v>#VALUE!</v>
      </c>
      <c r="AG74" t="e">
        <f>VALUE(MID(Результаты!$I72,9,1))</f>
        <v>#VALUE!</v>
      </c>
      <c r="AH74" t="e">
        <f>VALUE(MID(Результаты!$I72,13,1))</f>
        <v>#VALUE!</v>
      </c>
      <c r="AI74">
        <f>Результаты!J72</f>
        <v>0</v>
      </c>
      <c r="AJ74">
        <f>Результаты!K72</f>
        <v>0</v>
      </c>
    </row>
    <row r="75" spans="1:36" ht="12.75">
      <c r="A75">
        <v>71</v>
      </c>
      <c r="C75">
        <f>MID(Результаты!$G73,1,1)</f>
      </c>
      <c r="D75">
        <f>MID(Результаты!$G73,2,1)</f>
      </c>
      <c r="E75">
        <f>MID(Результаты!$G73,3,1)</f>
      </c>
      <c r="F75">
        <f>MID(Результаты!$G73,4,1)</f>
      </c>
      <c r="G75">
        <f>MID(Результаты!$G73,5,1)</f>
      </c>
      <c r="H75">
        <f>MID(Результаты!$G73,6,1)</f>
      </c>
      <c r="I75">
        <f>MID(Результаты!$G73,7,1)</f>
      </c>
      <c r="J75">
        <f>MID(Результаты!$G73,8,1)</f>
      </c>
      <c r="K75">
        <f>MID(Результаты!$G73,9,1)</f>
      </c>
      <c r="L75">
        <f>MID(Результаты!$G73,10,1)</f>
      </c>
      <c r="M75">
        <f>MID(Результаты!$G73,11,1)</f>
      </c>
      <c r="N75">
        <f>MID(Результаты!$G73,12,1)</f>
      </c>
      <c r="O75">
        <f>MID(Результаты!$G73,13,1)</f>
      </c>
      <c r="P75">
        <f>MID(Результаты!$G73,14,1)</f>
      </c>
      <c r="Q75">
        <f>MID(Результаты!$G73,15,1)</f>
      </c>
      <c r="R75">
        <f>MID(Результаты!$G73,16,1)</f>
      </c>
      <c r="S75">
        <f>MID(Результаты!$G73,17,1)</f>
      </c>
      <c r="T75">
        <f>MID(Результаты!$G73,18,1)</f>
      </c>
      <c r="U75">
        <f>MID(Результаты!$H73,1,1)</f>
      </c>
      <c r="V75">
        <f>MID(Результаты!$H73,2,1)</f>
      </c>
      <c r="W75">
        <f>MID(Результаты!$H73,3,1)</f>
      </c>
      <c r="X75">
        <f>MID(Результаты!$H73,4,1)</f>
      </c>
      <c r="Y75">
        <f>MID(Результаты!$H73,5,1)</f>
      </c>
      <c r="Z75">
        <f>MID(Результаты!$H73,6,1)</f>
      </c>
      <c r="AA75">
        <f>MID(Результаты!$H73,7,1)</f>
      </c>
      <c r="AB75">
        <f>MID(Результаты!$H73,8,1)</f>
      </c>
      <c r="AC75">
        <f>MID(Результаты!$H73,9,1)</f>
      </c>
      <c r="AD75">
        <f>MID(Результаты!$H73,10,1)</f>
      </c>
      <c r="AE75" t="e">
        <f>VALUE(MID(Результаты!$I73,1,1))</f>
        <v>#VALUE!</v>
      </c>
      <c r="AF75" t="e">
        <f>VALUE(MID(Результаты!$I73,5,1))</f>
        <v>#VALUE!</v>
      </c>
      <c r="AG75" t="e">
        <f>VALUE(MID(Результаты!$I73,9,1))</f>
        <v>#VALUE!</v>
      </c>
      <c r="AH75" t="e">
        <f>VALUE(MID(Результаты!$I73,13,1))</f>
        <v>#VALUE!</v>
      </c>
      <c r="AI75">
        <f>Результаты!J73</f>
        <v>0</v>
      </c>
      <c r="AJ75">
        <f>Результаты!K73</f>
        <v>0</v>
      </c>
    </row>
    <row r="76" spans="1:36" ht="12.75">
      <c r="A76">
        <v>72</v>
      </c>
      <c r="C76">
        <f>MID(Результаты!$G74,1,1)</f>
      </c>
      <c r="D76">
        <f>MID(Результаты!$G74,2,1)</f>
      </c>
      <c r="E76">
        <f>MID(Результаты!$G74,3,1)</f>
      </c>
      <c r="F76">
        <f>MID(Результаты!$G74,4,1)</f>
      </c>
      <c r="G76">
        <f>MID(Результаты!$G74,5,1)</f>
      </c>
      <c r="H76">
        <f>MID(Результаты!$G74,6,1)</f>
      </c>
      <c r="I76">
        <f>MID(Результаты!$G74,7,1)</f>
      </c>
      <c r="J76">
        <f>MID(Результаты!$G74,8,1)</f>
      </c>
      <c r="K76">
        <f>MID(Результаты!$G74,9,1)</f>
      </c>
      <c r="L76">
        <f>MID(Результаты!$G74,10,1)</f>
      </c>
      <c r="M76">
        <f>MID(Результаты!$G74,11,1)</f>
      </c>
      <c r="N76">
        <f>MID(Результаты!$G74,12,1)</f>
      </c>
      <c r="O76">
        <f>MID(Результаты!$G74,13,1)</f>
      </c>
      <c r="P76">
        <f>MID(Результаты!$G74,14,1)</f>
      </c>
      <c r="Q76">
        <f>MID(Результаты!$G74,15,1)</f>
      </c>
      <c r="R76">
        <f>MID(Результаты!$G74,16,1)</f>
      </c>
      <c r="S76">
        <f>MID(Результаты!$G74,17,1)</f>
      </c>
      <c r="T76">
        <f>MID(Результаты!$G74,18,1)</f>
      </c>
      <c r="U76">
        <f>MID(Результаты!$H74,1,1)</f>
      </c>
      <c r="V76">
        <f>MID(Результаты!$H74,2,1)</f>
      </c>
      <c r="W76">
        <f>MID(Результаты!$H74,3,1)</f>
      </c>
      <c r="X76">
        <f>MID(Результаты!$H74,4,1)</f>
      </c>
      <c r="Y76">
        <f>MID(Результаты!$H74,5,1)</f>
      </c>
      <c r="Z76">
        <f>MID(Результаты!$H74,6,1)</f>
      </c>
      <c r="AA76">
        <f>MID(Результаты!$H74,7,1)</f>
      </c>
      <c r="AB76">
        <f>MID(Результаты!$H74,8,1)</f>
      </c>
      <c r="AC76">
        <f>MID(Результаты!$H74,9,1)</f>
      </c>
      <c r="AD76">
        <f>MID(Результаты!$H74,10,1)</f>
      </c>
      <c r="AE76" t="e">
        <f>VALUE(MID(Результаты!$I74,1,1))</f>
        <v>#VALUE!</v>
      </c>
      <c r="AF76" t="e">
        <f>VALUE(MID(Результаты!$I74,5,1))</f>
        <v>#VALUE!</v>
      </c>
      <c r="AG76" t="e">
        <f>VALUE(MID(Результаты!$I74,9,1))</f>
        <v>#VALUE!</v>
      </c>
      <c r="AH76" t="e">
        <f>VALUE(MID(Результаты!$I74,13,1))</f>
        <v>#VALUE!</v>
      </c>
      <c r="AI76">
        <f>Результаты!J74</f>
        <v>0</v>
      </c>
      <c r="AJ76">
        <f>Результаты!K74</f>
        <v>0</v>
      </c>
    </row>
    <row r="77" spans="1:36" ht="12.75">
      <c r="A77">
        <v>73</v>
      </c>
      <c r="C77">
        <f>MID(Результаты!$G75,1,1)</f>
      </c>
      <c r="D77">
        <f>MID(Результаты!$G75,2,1)</f>
      </c>
      <c r="E77">
        <f>MID(Результаты!$G75,3,1)</f>
      </c>
      <c r="F77">
        <f>MID(Результаты!$G75,4,1)</f>
      </c>
      <c r="G77">
        <f>MID(Результаты!$G75,5,1)</f>
      </c>
      <c r="H77">
        <f>MID(Результаты!$G75,6,1)</f>
      </c>
      <c r="I77">
        <f>MID(Результаты!$G75,7,1)</f>
      </c>
      <c r="J77">
        <f>MID(Результаты!$G75,8,1)</f>
      </c>
      <c r="K77">
        <f>MID(Результаты!$G75,9,1)</f>
      </c>
      <c r="L77">
        <f>MID(Результаты!$G75,10,1)</f>
      </c>
      <c r="M77">
        <f>MID(Результаты!$G75,11,1)</f>
      </c>
      <c r="N77">
        <f>MID(Результаты!$G75,12,1)</f>
      </c>
      <c r="O77">
        <f>MID(Результаты!$G75,13,1)</f>
      </c>
      <c r="P77">
        <f>MID(Результаты!$G75,14,1)</f>
      </c>
      <c r="Q77">
        <f>MID(Результаты!$G75,15,1)</f>
      </c>
      <c r="R77">
        <f>MID(Результаты!$G75,16,1)</f>
      </c>
      <c r="S77">
        <f>MID(Результаты!$G75,17,1)</f>
      </c>
      <c r="T77">
        <f>MID(Результаты!$G75,18,1)</f>
      </c>
      <c r="U77">
        <f>MID(Результаты!$H75,1,1)</f>
      </c>
      <c r="V77">
        <f>MID(Результаты!$H75,2,1)</f>
      </c>
      <c r="W77">
        <f>MID(Результаты!$H75,3,1)</f>
      </c>
      <c r="X77">
        <f>MID(Результаты!$H75,4,1)</f>
      </c>
      <c r="Y77">
        <f>MID(Результаты!$H75,5,1)</f>
      </c>
      <c r="Z77">
        <f>MID(Результаты!$H75,6,1)</f>
      </c>
      <c r="AA77">
        <f>MID(Результаты!$H75,7,1)</f>
      </c>
      <c r="AB77">
        <f>MID(Результаты!$H75,8,1)</f>
      </c>
      <c r="AC77">
        <f>MID(Результаты!$H75,9,1)</f>
      </c>
      <c r="AD77">
        <f>MID(Результаты!$H75,10,1)</f>
      </c>
      <c r="AE77" t="e">
        <f>VALUE(MID(Результаты!$I75,1,1))</f>
        <v>#VALUE!</v>
      </c>
      <c r="AF77" t="e">
        <f>VALUE(MID(Результаты!$I75,5,1))</f>
        <v>#VALUE!</v>
      </c>
      <c r="AG77" t="e">
        <f>VALUE(MID(Результаты!$I75,9,1))</f>
        <v>#VALUE!</v>
      </c>
      <c r="AH77" t="e">
        <f>VALUE(MID(Результаты!$I75,13,1))</f>
        <v>#VALUE!</v>
      </c>
      <c r="AI77">
        <f>Результаты!J75</f>
        <v>0</v>
      </c>
      <c r="AJ77">
        <f>Результаты!K75</f>
        <v>0</v>
      </c>
    </row>
    <row r="78" spans="1:36" ht="12.75">
      <c r="A78">
        <v>74</v>
      </c>
      <c r="C78">
        <f>MID(Результаты!$G76,1,1)</f>
      </c>
      <c r="D78">
        <f>MID(Результаты!$G76,2,1)</f>
      </c>
      <c r="E78">
        <f>MID(Результаты!$G76,3,1)</f>
      </c>
      <c r="F78">
        <f>MID(Результаты!$G76,4,1)</f>
      </c>
      <c r="G78">
        <f>MID(Результаты!$G76,5,1)</f>
      </c>
      <c r="H78">
        <f>MID(Результаты!$G76,6,1)</f>
      </c>
      <c r="I78">
        <f>MID(Результаты!$G76,7,1)</f>
      </c>
      <c r="J78">
        <f>MID(Результаты!$G76,8,1)</f>
      </c>
      <c r="K78">
        <f>MID(Результаты!$G76,9,1)</f>
      </c>
      <c r="L78">
        <f>MID(Результаты!$G76,10,1)</f>
      </c>
      <c r="M78">
        <f>MID(Результаты!$G76,11,1)</f>
      </c>
      <c r="N78">
        <f>MID(Результаты!$G76,12,1)</f>
      </c>
      <c r="O78">
        <f>MID(Результаты!$G76,13,1)</f>
      </c>
      <c r="P78">
        <f>MID(Результаты!$G76,14,1)</f>
      </c>
      <c r="Q78">
        <f>MID(Результаты!$G76,15,1)</f>
      </c>
      <c r="R78">
        <f>MID(Результаты!$G76,16,1)</f>
      </c>
      <c r="S78">
        <f>MID(Результаты!$G76,17,1)</f>
      </c>
      <c r="T78">
        <f>MID(Результаты!$G76,18,1)</f>
      </c>
      <c r="U78">
        <f>MID(Результаты!$H76,1,1)</f>
      </c>
      <c r="V78">
        <f>MID(Результаты!$H76,2,1)</f>
      </c>
      <c r="W78">
        <f>MID(Результаты!$H76,3,1)</f>
      </c>
      <c r="X78">
        <f>MID(Результаты!$H76,4,1)</f>
      </c>
      <c r="Y78">
        <f>MID(Результаты!$H76,5,1)</f>
      </c>
      <c r="Z78">
        <f>MID(Результаты!$H76,6,1)</f>
      </c>
      <c r="AA78">
        <f>MID(Результаты!$H76,7,1)</f>
      </c>
      <c r="AB78">
        <f>MID(Результаты!$H76,8,1)</f>
      </c>
      <c r="AC78">
        <f>MID(Результаты!$H76,9,1)</f>
      </c>
      <c r="AD78">
        <f>MID(Результаты!$H76,10,1)</f>
      </c>
      <c r="AE78" t="e">
        <f>VALUE(MID(Результаты!$I76,1,1))</f>
        <v>#VALUE!</v>
      </c>
      <c r="AF78" t="e">
        <f>VALUE(MID(Результаты!$I76,5,1))</f>
        <v>#VALUE!</v>
      </c>
      <c r="AG78" t="e">
        <f>VALUE(MID(Результаты!$I76,9,1))</f>
        <v>#VALUE!</v>
      </c>
      <c r="AH78" t="e">
        <f>VALUE(MID(Результаты!$I76,13,1))</f>
        <v>#VALUE!</v>
      </c>
      <c r="AI78">
        <f>Результаты!J76</f>
        <v>0</v>
      </c>
      <c r="AJ78">
        <f>Результаты!K76</f>
        <v>0</v>
      </c>
    </row>
    <row r="79" spans="1:36" ht="12.75">
      <c r="A79">
        <v>75</v>
      </c>
      <c r="C79">
        <f>MID(Результаты!$G77,1,1)</f>
      </c>
      <c r="D79">
        <f>MID(Результаты!$G77,2,1)</f>
      </c>
      <c r="E79">
        <f>MID(Результаты!$G77,3,1)</f>
      </c>
      <c r="F79">
        <f>MID(Результаты!$G77,4,1)</f>
      </c>
      <c r="G79">
        <f>MID(Результаты!$G77,5,1)</f>
      </c>
      <c r="H79">
        <f>MID(Результаты!$G77,6,1)</f>
      </c>
      <c r="I79">
        <f>MID(Результаты!$G77,7,1)</f>
      </c>
      <c r="J79">
        <f>MID(Результаты!$G77,8,1)</f>
      </c>
      <c r="K79">
        <f>MID(Результаты!$G77,9,1)</f>
      </c>
      <c r="L79">
        <f>MID(Результаты!$G77,10,1)</f>
      </c>
      <c r="M79">
        <f>MID(Результаты!$G77,11,1)</f>
      </c>
      <c r="N79">
        <f>MID(Результаты!$G77,12,1)</f>
      </c>
      <c r="O79">
        <f>MID(Результаты!$G77,13,1)</f>
      </c>
      <c r="P79">
        <f>MID(Результаты!$G77,14,1)</f>
      </c>
      <c r="Q79">
        <f>MID(Результаты!$G77,15,1)</f>
      </c>
      <c r="R79">
        <f>MID(Результаты!$G77,16,1)</f>
      </c>
      <c r="S79">
        <f>MID(Результаты!$G77,17,1)</f>
      </c>
      <c r="T79">
        <f>MID(Результаты!$G77,18,1)</f>
      </c>
      <c r="U79">
        <f>MID(Результаты!$H77,1,1)</f>
      </c>
      <c r="V79">
        <f>MID(Результаты!$H77,2,1)</f>
      </c>
      <c r="W79">
        <f>MID(Результаты!$H77,3,1)</f>
      </c>
      <c r="X79">
        <f>MID(Результаты!$H77,4,1)</f>
      </c>
      <c r="Y79">
        <f>MID(Результаты!$H77,5,1)</f>
      </c>
      <c r="Z79">
        <f>MID(Результаты!$H77,6,1)</f>
      </c>
      <c r="AA79">
        <f>MID(Результаты!$H77,7,1)</f>
      </c>
      <c r="AB79">
        <f>MID(Результаты!$H77,8,1)</f>
      </c>
      <c r="AC79">
        <f>MID(Результаты!$H77,9,1)</f>
      </c>
      <c r="AD79">
        <f>MID(Результаты!$H77,10,1)</f>
      </c>
      <c r="AE79" t="e">
        <f>VALUE(MID(Результаты!$I77,1,1))</f>
        <v>#VALUE!</v>
      </c>
      <c r="AF79" t="e">
        <f>VALUE(MID(Результаты!$I77,5,1))</f>
        <v>#VALUE!</v>
      </c>
      <c r="AG79" t="e">
        <f>VALUE(MID(Результаты!$I77,9,1))</f>
        <v>#VALUE!</v>
      </c>
      <c r="AH79" t="e">
        <f>VALUE(MID(Результаты!$I77,13,1))</f>
        <v>#VALUE!</v>
      </c>
      <c r="AI79">
        <f>Результаты!J77</f>
        <v>0</v>
      </c>
      <c r="AJ79">
        <f>Результаты!K77</f>
        <v>0</v>
      </c>
    </row>
    <row r="80" spans="1:36" ht="12.75">
      <c r="A80">
        <v>76</v>
      </c>
      <c r="C80">
        <f>MID(Результаты!$G78,1,1)</f>
      </c>
      <c r="D80">
        <f>MID(Результаты!$G78,2,1)</f>
      </c>
      <c r="E80">
        <f>MID(Результаты!$G78,3,1)</f>
      </c>
      <c r="F80">
        <f>MID(Результаты!$G78,4,1)</f>
      </c>
      <c r="G80">
        <f>MID(Результаты!$G78,5,1)</f>
      </c>
      <c r="H80">
        <f>MID(Результаты!$G78,6,1)</f>
      </c>
      <c r="I80">
        <f>MID(Результаты!$G78,7,1)</f>
      </c>
      <c r="J80">
        <f>MID(Результаты!$G78,8,1)</f>
      </c>
      <c r="K80">
        <f>MID(Результаты!$G78,9,1)</f>
      </c>
      <c r="L80">
        <f>MID(Результаты!$G78,10,1)</f>
      </c>
      <c r="M80">
        <f>MID(Результаты!$G78,11,1)</f>
      </c>
      <c r="N80">
        <f>MID(Результаты!$G78,12,1)</f>
      </c>
      <c r="O80">
        <f>MID(Результаты!$G78,13,1)</f>
      </c>
      <c r="P80">
        <f>MID(Результаты!$G78,14,1)</f>
      </c>
      <c r="Q80">
        <f>MID(Результаты!$G78,15,1)</f>
      </c>
      <c r="R80">
        <f>MID(Результаты!$G78,16,1)</f>
      </c>
      <c r="S80">
        <f>MID(Результаты!$G78,17,1)</f>
      </c>
      <c r="T80">
        <f>MID(Результаты!$G78,18,1)</f>
      </c>
      <c r="U80">
        <f>MID(Результаты!$H78,1,1)</f>
      </c>
      <c r="V80">
        <f>MID(Результаты!$H78,2,1)</f>
      </c>
      <c r="W80">
        <f>MID(Результаты!$H78,3,1)</f>
      </c>
      <c r="X80">
        <f>MID(Результаты!$H78,4,1)</f>
      </c>
      <c r="Y80">
        <f>MID(Результаты!$H78,5,1)</f>
      </c>
      <c r="Z80">
        <f>MID(Результаты!$H78,6,1)</f>
      </c>
      <c r="AA80">
        <f>MID(Результаты!$H78,7,1)</f>
      </c>
      <c r="AB80">
        <f>MID(Результаты!$H78,8,1)</f>
      </c>
      <c r="AC80">
        <f>MID(Результаты!$H78,9,1)</f>
      </c>
      <c r="AD80">
        <f>MID(Результаты!$H78,10,1)</f>
      </c>
      <c r="AE80" t="e">
        <f>VALUE(MID(Результаты!$I78,1,1))</f>
        <v>#VALUE!</v>
      </c>
      <c r="AF80" t="e">
        <f>VALUE(MID(Результаты!$I78,5,1))</f>
        <v>#VALUE!</v>
      </c>
      <c r="AG80" t="e">
        <f>VALUE(MID(Результаты!$I78,9,1))</f>
        <v>#VALUE!</v>
      </c>
      <c r="AH80" t="e">
        <f>VALUE(MID(Результаты!$I78,13,1))</f>
        <v>#VALUE!</v>
      </c>
      <c r="AI80">
        <f>Результаты!J78</f>
        <v>0</v>
      </c>
      <c r="AJ80">
        <f>Результаты!K78</f>
        <v>0</v>
      </c>
    </row>
    <row r="81" spans="1:36" ht="12.75">
      <c r="A81">
        <v>77</v>
      </c>
      <c r="C81">
        <f>MID(Результаты!$G79,1,1)</f>
      </c>
      <c r="D81">
        <f>MID(Результаты!$G79,2,1)</f>
      </c>
      <c r="E81">
        <f>MID(Результаты!$G79,3,1)</f>
      </c>
      <c r="F81">
        <f>MID(Результаты!$G79,4,1)</f>
      </c>
      <c r="G81">
        <f>MID(Результаты!$G79,5,1)</f>
      </c>
      <c r="H81">
        <f>MID(Результаты!$G79,6,1)</f>
      </c>
      <c r="I81">
        <f>MID(Результаты!$G79,7,1)</f>
      </c>
      <c r="J81">
        <f>MID(Результаты!$G79,8,1)</f>
      </c>
      <c r="K81">
        <f>MID(Результаты!$G79,9,1)</f>
      </c>
      <c r="L81">
        <f>MID(Результаты!$G79,10,1)</f>
      </c>
      <c r="M81">
        <f>MID(Результаты!$G79,11,1)</f>
      </c>
      <c r="N81">
        <f>MID(Результаты!$G79,12,1)</f>
      </c>
      <c r="O81">
        <f>MID(Результаты!$G79,13,1)</f>
      </c>
      <c r="P81">
        <f>MID(Результаты!$G79,14,1)</f>
      </c>
      <c r="Q81">
        <f>MID(Результаты!$G79,15,1)</f>
      </c>
      <c r="R81">
        <f>MID(Результаты!$G79,16,1)</f>
      </c>
      <c r="S81">
        <f>MID(Результаты!$G79,17,1)</f>
      </c>
      <c r="T81">
        <f>MID(Результаты!$G79,18,1)</f>
      </c>
      <c r="U81">
        <f>MID(Результаты!$H79,1,1)</f>
      </c>
      <c r="V81">
        <f>MID(Результаты!$H79,2,1)</f>
      </c>
      <c r="W81">
        <f>MID(Результаты!$H79,3,1)</f>
      </c>
      <c r="X81">
        <f>MID(Результаты!$H79,4,1)</f>
      </c>
      <c r="Y81">
        <f>MID(Результаты!$H79,5,1)</f>
      </c>
      <c r="Z81">
        <f>MID(Результаты!$H79,6,1)</f>
      </c>
      <c r="AA81">
        <f>MID(Результаты!$H79,7,1)</f>
      </c>
      <c r="AB81">
        <f>MID(Результаты!$H79,8,1)</f>
      </c>
      <c r="AC81">
        <f>MID(Результаты!$H79,9,1)</f>
      </c>
      <c r="AD81">
        <f>MID(Результаты!$H79,10,1)</f>
      </c>
      <c r="AE81" t="e">
        <f>VALUE(MID(Результаты!$I79,1,1))</f>
        <v>#VALUE!</v>
      </c>
      <c r="AF81" t="e">
        <f>VALUE(MID(Результаты!$I79,5,1))</f>
        <v>#VALUE!</v>
      </c>
      <c r="AG81" t="e">
        <f>VALUE(MID(Результаты!$I79,9,1))</f>
        <v>#VALUE!</v>
      </c>
      <c r="AH81" t="e">
        <f>VALUE(MID(Результаты!$I79,13,1))</f>
        <v>#VALUE!</v>
      </c>
      <c r="AI81">
        <f>Результаты!J79</f>
        <v>0</v>
      </c>
      <c r="AJ81">
        <f>Результаты!K79</f>
        <v>0</v>
      </c>
    </row>
    <row r="82" spans="1:36" ht="12.75">
      <c r="A82">
        <v>78</v>
      </c>
      <c r="C82">
        <f>MID(Результаты!$G80,1,1)</f>
      </c>
      <c r="D82">
        <f>MID(Результаты!$G80,2,1)</f>
      </c>
      <c r="E82">
        <f>MID(Результаты!$G80,3,1)</f>
      </c>
      <c r="F82">
        <f>MID(Результаты!$G80,4,1)</f>
      </c>
      <c r="G82">
        <f>MID(Результаты!$G80,5,1)</f>
      </c>
      <c r="H82">
        <f>MID(Результаты!$G80,6,1)</f>
      </c>
      <c r="I82">
        <f>MID(Результаты!$G80,7,1)</f>
      </c>
      <c r="J82">
        <f>MID(Результаты!$G80,8,1)</f>
      </c>
      <c r="K82">
        <f>MID(Результаты!$G80,9,1)</f>
      </c>
      <c r="L82">
        <f>MID(Результаты!$G80,10,1)</f>
      </c>
      <c r="M82">
        <f>MID(Результаты!$G80,11,1)</f>
      </c>
      <c r="N82">
        <f>MID(Результаты!$G80,12,1)</f>
      </c>
      <c r="O82">
        <f>MID(Результаты!$G80,13,1)</f>
      </c>
      <c r="P82">
        <f>MID(Результаты!$G80,14,1)</f>
      </c>
      <c r="Q82">
        <f>MID(Результаты!$G80,15,1)</f>
      </c>
      <c r="R82">
        <f>MID(Результаты!$G80,16,1)</f>
      </c>
      <c r="S82">
        <f>MID(Результаты!$G80,17,1)</f>
      </c>
      <c r="T82">
        <f>MID(Результаты!$G80,18,1)</f>
      </c>
      <c r="U82">
        <f>MID(Результаты!$H80,1,1)</f>
      </c>
      <c r="V82">
        <f>MID(Результаты!$H80,2,1)</f>
      </c>
      <c r="W82">
        <f>MID(Результаты!$H80,3,1)</f>
      </c>
      <c r="X82">
        <f>MID(Результаты!$H80,4,1)</f>
      </c>
      <c r="Y82">
        <f>MID(Результаты!$H80,5,1)</f>
      </c>
      <c r="Z82">
        <f>MID(Результаты!$H80,6,1)</f>
      </c>
      <c r="AA82">
        <f>MID(Результаты!$H80,7,1)</f>
      </c>
      <c r="AB82">
        <f>MID(Результаты!$H80,8,1)</f>
      </c>
      <c r="AC82">
        <f>MID(Результаты!$H80,9,1)</f>
      </c>
      <c r="AD82">
        <f>MID(Результаты!$H80,10,1)</f>
      </c>
      <c r="AE82" t="e">
        <f>VALUE(MID(Результаты!$I80,1,1))</f>
        <v>#VALUE!</v>
      </c>
      <c r="AF82" t="e">
        <f>VALUE(MID(Результаты!$I80,5,1))</f>
        <v>#VALUE!</v>
      </c>
      <c r="AG82" t="e">
        <f>VALUE(MID(Результаты!$I80,9,1))</f>
        <v>#VALUE!</v>
      </c>
      <c r="AH82" t="e">
        <f>VALUE(MID(Результаты!$I80,13,1))</f>
        <v>#VALUE!</v>
      </c>
      <c r="AI82">
        <f>Результаты!J80</f>
        <v>0</v>
      </c>
      <c r="AJ82">
        <f>Результаты!K80</f>
        <v>0</v>
      </c>
    </row>
    <row r="83" spans="1:36" ht="12.75">
      <c r="A83">
        <v>79</v>
      </c>
      <c r="C83">
        <f>MID(Результаты!$G81,1,1)</f>
      </c>
      <c r="D83">
        <f>MID(Результаты!$G81,2,1)</f>
      </c>
      <c r="E83">
        <f>MID(Результаты!$G81,3,1)</f>
      </c>
      <c r="F83">
        <f>MID(Результаты!$G81,4,1)</f>
      </c>
      <c r="G83">
        <f>MID(Результаты!$G81,5,1)</f>
      </c>
      <c r="H83">
        <f>MID(Результаты!$G81,6,1)</f>
      </c>
      <c r="I83">
        <f>MID(Результаты!$G81,7,1)</f>
      </c>
      <c r="J83">
        <f>MID(Результаты!$G81,8,1)</f>
      </c>
      <c r="K83">
        <f>MID(Результаты!$G81,9,1)</f>
      </c>
      <c r="L83">
        <f>MID(Результаты!$G81,10,1)</f>
      </c>
      <c r="M83">
        <f>MID(Результаты!$G81,11,1)</f>
      </c>
      <c r="N83">
        <f>MID(Результаты!$G81,12,1)</f>
      </c>
      <c r="O83">
        <f>MID(Результаты!$G81,13,1)</f>
      </c>
      <c r="P83">
        <f>MID(Результаты!$G81,14,1)</f>
      </c>
      <c r="Q83">
        <f>MID(Результаты!$G81,15,1)</f>
      </c>
      <c r="R83">
        <f>MID(Результаты!$G81,16,1)</f>
      </c>
      <c r="S83">
        <f>MID(Результаты!$G81,17,1)</f>
      </c>
      <c r="T83">
        <f>MID(Результаты!$G81,18,1)</f>
      </c>
      <c r="U83">
        <f>MID(Результаты!$H81,1,1)</f>
      </c>
      <c r="V83">
        <f>MID(Результаты!$H81,2,1)</f>
      </c>
      <c r="W83">
        <f>MID(Результаты!$H81,3,1)</f>
      </c>
      <c r="X83">
        <f>MID(Результаты!$H81,4,1)</f>
      </c>
      <c r="Y83">
        <f>MID(Результаты!$H81,5,1)</f>
      </c>
      <c r="Z83">
        <f>MID(Результаты!$H81,6,1)</f>
      </c>
      <c r="AA83">
        <f>MID(Результаты!$H81,7,1)</f>
      </c>
      <c r="AB83">
        <f>MID(Результаты!$H81,8,1)</f>
      </c>
      <c r="AC83">
        <f>MID(Результаты!$H81,9,1)</f>
      </c>
      <c r="AD83">
        <f>MID(Результаты!$H81,10,1)</f>
      </c>
      <c r="AE83" t="e">
        <f>VALUE(MID(Результаты!$I81,1,1))</f>
        <v>#VALUE!</v>
      </c>
      <c r="AF83" t="e">
        <f>VALUE(MID(Результаты!$I81,5,1))</f>
        <v>#VALUE!</v>
      </c>
      <c r="AG83" t="e">
        <f>VALUE(MID(Результаты!$I81,9,1))</f>
        <v>#VALUE!</v>
      </c>
      <c r="AH83" t="e">
        <f>VALUE(MID(Результаты!$I81,13,1))</f>
        <v>#VALUE!</v>
      </c>
      <c r="AI83">
        <f>Результаты!J81</f>
        <v>0</v>
      </c>
      <c r="AJ83">
        <f>Результаты!K81</f>
        <v>0</v>
      </c>
    </row>
    <row r="84" spans="1:36" ht="12.75">
      <c r="A84">
        <v>80</v>
      </c>
      <c r="C84">
        <f>MID(Результаты!$G82,1,1)</f>
      </c>
      <c r="D84">
        <f>MID(Результаты!$G82,2,1)</f>
      </c>
      <c r="E84">
        <f>MID(Результаты!$G82,3,1)</f>
      </c>
      <c r="F84">
        <f>MID(Результаты!$G82,4,1)</f>
      </c>
      <c r="G84">
        <f>MID(Результаты!$G82,5,1)</f>
      </c>
      <c r="H84">
        <f>MID(Результаты!$G82,6,1)</f>
      </c>
      <c r="I84">
        <f>MID(Результаты!$G82,7,1)</f>
      </c>
      <c r="J84">
        <f>MID(Результаты!$G82,8,1)</f>
      </c>
      <c r="K84">
        <f>MID(Результаты!$G82,9,1)</f>
      </c>
      <c r="L84">
        <f>MID(Результаты!$G82,10,1)</f>
      </c>
      <c r="M84">
        <f>MID(Результаты!$G82,11,1)</f>
      </c>
      <c r="N84">
        <f>MID(Результаты!$G82,12,1)</f>
      </c>
      <c r="O84">
        <f>MID(Результаты!$G82,13,1)</f>
      </c>
      <c r="P84">
        <f>MID(Результаты!$G82,14,1)</f>
      </c>
      <c r="Q84">
        <f>MID(Результаты!$G82,15,1)</f>
      </c>
      <c r="R84">
        <f>MID(Результаты!$G82,16,1)</f>
      </c>
      <c r="S84">
        <f>MID(Результаты!$G82,17,1)</f>
      </c>
      <c r="T84">
        <f>MID(Результаты!$G82,18,1)</f>
      </c>
      <c r="U84">
        <f>MID(Результаты!$H82,1,1)</f>
      </c>
      <c r="V84">
        <f>MID(Результаты!$H82,2,1)</f>
      </c>
      <c r="W84">
        <f>MID(Результаты!$H82,3,1)</f>
      </c>
      <c r="X84">
        <f>MID(Результаты!$H82,4,1)</f>
      </c>
      <c r="Y84">
        <f>MID(Результаты!$H82,5,1)</f>
      </c>
      <c r="Z84">
        <f>MID(Результаты!$H82,6,1)</f>
      </c>
      <c r="AA84">
        <f>MID(Результаты!$H82,7,1)</f>
      </c>
      <c r="AB84">
        <f>MID(Результаты!$H82,8,1)</f>
      </c>
      <c r="AC84">
        <f>MID(Результаты!$H82,9,1)</f>
      </c>
      <c r="AD84">
        <f>MID(Результаты!$H82,10,1)</f>
      </c>
      <c r="AE84" t="e">
        <f>VALUE(MID(Результаты!$I82,1,1))</f>
        <v>#VALUE!</v>
      </c>
      <c r="AF84" t="e">
        <f>VALUE(MID(Результаты!$I82,5,1))</f>
        <v>#VALUE!</v>
      </c>
      <c r="AG84" t="e">
        <f>VALUE(MID(Результаты!$I82,9,1))</f>
        <v>#VALUE!</v>
      </c>
      <c r="AH84" t="e">
        <f>VALUE(MID(Результаты!$I82,13,1))</f>
        <v>#VALUE!</v>
      </c>
      <c r="AI84">
        <f>Результаты!J82</f>
        <v>0</v>
      </c>
      <c r="AJ84">
        <f>Результаты!K82</f>
        <v>0</v>
      </c>
    </row>
    <row r="85" spans="1:36" ht="12.75">
      <c r="A85">
        <v>81</v>
      </c>
      <c r="C85">
        <f>MID(Результаты!$G83,1,1)</f>
      </c>
      <c r="D85">
        <f>MID(Результаты!$G83,2,1)</f>
      </c>
      <c r="E85">
        <f>MID(Результаты!$G83,3,1)</f>
      </c>
      <c r="F85">
        <f>MID(Результаты!$G83,4,1)</f>
      </c>
      <c r="G85">
        <f>MID(Результаты!$G83,5,1)</f>
      </c>
      <c r="H85">
        <f>MID(Результаты!$G83,6,1)</f>
      </c>
      <c r="I85">
        <f>MID(Результаты!$G83,7,1)</f>
      </c>
      <c r="J85">
        <f>MID(Результаты!$G83,8,1)</f>
      </c>
      <c r="K85">
        <f>MID(Результаты!$G83,9,1)</f>
      </c>
      <c r="L85">
        <f>MID(Результаты!$G83,10,1)</f>
      </c>
      <c r="M85">
        <f>MID(Результаты!$G83,11,1)</f>
      </c>
      <c r="N85">
        <f>MID(Результаты!$G83,12,1)</f>
      </c>
      <c r="O85">
        <f>MID(Результаты!$G83,13,1)</f>
      </c>
      <c r="P85">
        <f>MID(Результаты!$G83,14,1)</f>
      </c>
      <c r="Q85">
        <f>MID(Результаты!$G83,15,1)</f>
      </c>
      <c r="R85">
        <f>MID(Результаты!$G83,16,1)</f>
      </c>
      <c r="S85">
        <f>MID(Результаты!$G83,17,1)</f>
      </c>
      <c r="T85">
        <f>MID(Результаты!$G83,18,1)</f>
      </c>
      <c r="U85">
        <f>MID(Результаты!$H83,1,1)</f>
      </c>
      <c r="V85">
        <f>MID(Результаты!$H83,2,1)</f>
      </c>
      <c r="W85">
        <f>MID(Результаты!$H83,3,1)</f>
      </c>
      <c r="X85">
        <f>MID(Результаты!$H83,4,1)</f>
      </c>
      <c r="Y85">
        <f>MID(Результаты!$H83,5,1)</f>
      </c>
      <c r="Z85">
        <f>MID(Результаты!$H83,6,1)</f>
      </c>
      <c r="AA85">
        <f>MID(Результаты!$H83,7,1)</f>
      </c>
      <c r="AB85">
        <f>MID(Результаты!$H83,8,1)</f>
      </c>
      <c r="AC85">
        <f>MID(Результаты!$H83,9,1)</f>
      </c>
      <c r="AD85">
        <f>MID(Результаты!$H83,10,1)</f>
      </c>
      <c r="AE85" t="e">
        <f>VALUE(MID(Результаты!$I83,1,1))</f>
        <v>#VALUE!</v>
      </c>
      <c r="AF85" t="e">
        <f>VALUE(MID(Результаты!$I83,5,1))</f>
        <v>#VALUE!</v>
      </c>
      <c r="AG85" t="e">
        <f>VALUE(MID(Результаты!$I83,9,1))</f>
        <v>#VALUE!</v>
      </c>
      <c r="AH85" t="e">
        <f>VALUE(MID(Результаты!$I83,13,1))</f>
        <v>#VALUE!</v>
      </c>
      <c r="AI85">
        <f>Результаты!J83</f>
        <v>0</v>
      </c>
      <c r="AJ85">
        <f>Результаты!K83</f>
        <v>0</v>
      </c>
    </row>
    <row r="86" spans="1:36" ht="12.75">
      <c r="A86">
        <v>82</v>
      </c>
      <c r="C86">
        <f>MID(Результаты!$G84,1,1)</f>
      </c>
      <c r="D86">
        <f>MID(Результаты!$G84,2,1)</f>
      </c>
      <c r="E86">
        <f>MID(Результаты!$G84,3,1)</f>
      </c>
      <c r="F86">
        <f>MID(Результаты!$G84,4,1)</f>
      </c>
      <c r="G86">
        <f>MID(Результаты!$G84,5,1)</f>
      </c>
      <c r="H86">
        <f>MID(Результаты!$G84,6,1)</f>
      </c>
      <c r="I86">
        <f>MID(Результаты!$G84,7,1)</f>
      </c>
      <c r="J86">
        <f>MID(Результаты!$G84,8,1)</f>
      </c>
      <c r="K86">
        <f>MID(Результаты!$G84,9,1)</f>
      </c>
      <c r="L86">
        <f>MID(Результаты!$G84,10,1)</f>
      </c>
      <c r="M86">
        <f>MID(Результаты!$G84,11,1)</f>
      </c>
      <c r="N86">
        <f>MID(Результаты!$G84,12,1)</f>
      </c>
      <c r="O86">
        <f>MID(Результаты!$G84,13,1)</f>
      </c>
      <c r="P86">
        <f>MID(Результаты!$G84,14,1)</f>
      </c>
      <c r="Q86">
        <f>MID(Результаты!$G84,15,1)</f>
      </c>
      <c r="R86">
        <f>MID(Результаты!$G84,16,1)</f>
      </c>
      <c r="S86">
        <f>MID(Результаты!$G84,17,1)</f>
      </c>
      <c r="T86">
        <f>MID(Результаты!$G84,18,1)</f>
      </c>
      <c r="U86">
        <f>MID(Результаты!$H84,1,1)</f>
      </c>
      <c r="V86">
        <f>MID(Результаты!$H84,2,1)</f>
      </c>
      <c r="W86">
        <f>MID(Результаты!$H84,3,1)</f>
      </c>
      <c r="X86">
        <f>MID(Результаты!$H84,4,1)</f>
      </c>
      <c r="Y86">
        <f>MID(Результаты!$H84,5,1)</f>
      </c>
      <c r="Z86">
        <f>MID(Результаты!$H84,6,1)</f>
      </c>
      <c r="AA86">
        <f>MID(Результаты!$H84,7,1)</f>
      </c>
      <c r="AB86">
        <f>MID(Результаты!$H84,8,1)</f>
      </c>
      <c r="AC86">
        <f>MID(Результаты!$H84,9,1)</f>
      </c>
      <c r="AD86">
        <f>MID(Результаты!$H84,10,1)</f>
      </c>
      <c r="AE86" t="e">
        <f>VALUE(MID(Результаты!$I84,1,1))</f>
        <v>#VALUE!</v>
      </c>
      <c r="AF86" t="e">
        <f>VALUE(MID(Результаты!$I84,5,1))</f>
        <v>#VALUE!</v>
      </c>
      <c r="AG86" t="e">
        <f>VALUE(MID(Результаты!$I84,9,1))</f>
        <v>#VALUE!</v>
      </c>
      <c r="AH86" t="e">
        <f>VALUE(MID(Результаты!$I84,13,1))</f>
        <v>#VALUE!</v>
      </c>
      <c r="AI86">
        <f>Результаты!J84</f>
        <v>0</v>
      </c>
      <c r="AJ86">
        <f>Результаты!K84</f>
        <v>0</v>
      </c>
    </row>
    <row r="87" spans="1:36" ht="12.75">
      <c r="A87">
        <v>83</v>
      </c>
      <c r="C87">
        <f>MID(Результаты!$G85,1,1)</f>
      </c>
      <c r="D87">
        <f>MID(Результаты!$G85,2,1)</f>
      </c>
      <c r="E87">
        <f>MID(Результаты!$G85,3,1)</f>
      </c>
      <c r="F87">
        <f>MID(Результаты!$G85,4,1)</f>
      </c>
      <c r="G87">
        <f>MID(Результаты!$G85,5,1)</f>
      </c>
      <c r="H87">
        <f>MID(Результаты!$G85,6,1)</f>
      </c>
      <c r="I87">
        <f>MID(Результаты!$G85,7,1)</f>
      </c>
      <c r="J87">
        <f>MID(Результаты!$G85,8,1)</f>
      </c>
      <c r="K87">
        <f>MID(Результаты!$G85,9,1)</f>
      </c>
      <c r="L87">
        <f>MID(Результаты!$G85,10,1)</f>
      </c>
      <c r="M87">
        <f>MID(Результаты!$G85,11,1)</f>
      </c>
      <c r="N87">
        <f>MID(Результаты!$G85,12,1)</f>
      </c>
      <c r="O87">
        <f>MID(Результаты!$G85,13,1)</f>
      </c>
      <c r="P87">
        <f>MID(Результаты!$G85,14,1)</f>
      </c>
      <c r="Q87">
        <f>MID(Результаты!$G85,15,1)</f>
      </c>
      <c r="R87">
        <f>MID(Результаты!$G85,16,1)</f>
      </c>
      <c r="S87">
        <f>MID(Результаты!$G85,17,1)</f>
      </c>
      <c r="T87">
        <f>MID(Результаты!$G85,18,1)</f>
      </c>
      <c r="U87">
        <f>MID(Результаты!$H85,1,1)</f>
      </c>
      <c r="V87">
        <f>MID(Результаты!$H85,2,1)</f>
      </c>
      <c r="W87">
        <f>MID(Результаты!$H85,3,1)</f>
      </c>
      <c r="X87">
        <f>MID(Результаты!$H85,4,1)</f>
      </c>
      <c r="Y87">
        <f>MID(Результаты!$H85,5,1)</f>
      </c>
      <c r="Z87">
        <f>MID(Результаты!$H85,6,1)</f>
      </c>
      <c r="AA87">
        <f>MID(Результаты!$H85,7,1)</f>
      </c>
      <c r="AB87">
        <f>MID(Результаты!$H85,8,1)</f>
      </c>
      <c r="AC87">
        <f>MID(Результаты!$H85,9,1)</f>
      </c>
      <c r="AD87">
        <f>MID(Результаты!$H85,10,1)</f>
      </c>
      <c r="AE87" t="e">
        <f>VALUE(MID(Результаты!$I85,1,1))</f>
        <v>#VALUE!</v>
      </c>
      <c r="AF87" t="e">
        <f>VALUE(MID(Результаты!$I85,5,1))</f>
        <v>#VALUE!</v>
      </c>
      <c r="AG87" t="e">
        <f>VALUE(MID(Результаты!$I85,9,1))</f>
        <v>#VALUE!</v>
      </c>
      <c r="AH87" t="e">
        <f>VALUE(MID(Результаты!$I85,13,1))</f>
        <v>#VALUE!</v>
      </c>
      <c r="AI87">
        <f>Результаты!J85</f>
        <v>0</v>
      </c>
      <c r="AJ87">
        <f>Результаты!K85</f>
        <v>0</v>
      </c>
    </row>
    <row r="88" spans="1:36" ht="12.75">
      <c r="A88">
        <v>84</v>
      </c>
      <c r="C88">
        <f>MID(Результаты!$G86,1,1)</f>
      </c>
      <c r="D88">
        <f>MID(Результаты!$G86,2,1)</f>
      </c>
      <c r="E88">
        <f>MID(Результаты!$G86,3,1)</f>
      </c>
      <c r="F88">
        <f>MID(Результаты!$G86,4,1)</f>
      </c>
      <c r="G88">
        <f>MID(Результаты!$G86,5,1)</f>
      </c>
      <c r="H88">
        <f>MID(Результаты!$G86,6,1)</f>
      </c>
      <c r="I88">
        <f>MID(Результаты!$G86,7,1)</f>
      </c>
      <c r="J88">
        <f>MID(Результаты!$G86,8,1)</f>
      </c>
      <c r="K88">
        <f>MID(Результаты!$G86,9,1)</f>
      </c>
      <c r="L88">
        <f>MID(Результаты!$G86,10,1)</f>
      </c>
      <c r="M88">
        <f>MID(Результаты!$G86,11,1)</f>
      </c>
      <c r="N88">
        <f>MID(Результаты!$G86,12,1)</f>
      </c>
      <c r="O88">
        <f>MID(Результаты!$G86,13,1)</f>
      </c>
      <c r="P88">
        <f>MID(Результаты!$G86,14,1)</f>
      </c>
      <c r="Q88">
        <f>MID(Результаты!$G86,15,1)</f>
      </c>
      <c r="R88">
        <f>MID(Результаты!$G86,16,1)</f>
      </c>
      <c r="S88">
        <f>MID(Результаты!$G86,17,1)</f>
      </c>
      <c r="T88">
        <f>MID(Результаты!$G86,18,1)</f>
      </c>
      <c r="U88">
        <f>MID(Результаты!$H86,1,1)</f>
      </c>
      <c r="V88">
        <f>MID(Результаты!$H86,2,1)</f>
      </c>
      <c r="W88">
        <f>MID(Результаты!$H86,3,1)</f>
      </c>
      <c r="X88">
        <f>MID(Результаты!$H86,4,1)</f>
      </c>
      <c r="Y88">
        <f>MID(Результаты!$H86,5,1)</f>
      </c>
      <c r="Z88">
        <f>MID(Результаты!$H86,6,1)</f>
      </c>
      <c r="AA88">
        <f>MID(Результаты!$H86,7,1)</f>
      </c>
      <c r="AB88">
        <f>MID(Результаты!$H86,8,1)</f>
      </c>
      <c r="AC88">
        <f>MID(Результаты!$H86,9,1)</f>
      </c>
      <c r="AD88">
        <f>MID(Результаты!$H86,10,1)</f>
      </c>
      <c r="AE88" t="e">
        <f>VALUE(MID(Результаты!$I86,1,1))</f>
        <v>#VALUE!</v>
      </c>
      <c r="AF88" t="e">
        <f>VALUE(MID(Результаты!$I86,5,1))</f>
        <v>#VALUE!</v>
      </c>
      <c r="AG88" t="e">
        <f>VALUE(MID(Результаты!$I86,9,1))</f>
        <v>#VALUE!</v>
      </c>
      <c r="AH88" t="e">
        <f>VALUE(MID(Результаты!$I86,13,1))</f>
        <v>#VALUE!</v>
      </c>
      <c r="AI88">
        <f>Результаты!J86</f>
        <v>0</v>
      </c>
      <c r="AJ88">
        <f>Результаты!K86</f>
        <v>0</v>
      </c>
    </row>
    <row r="89" spans="1:36" ht="12.75">
      <c r="A89">
        <v>85</v>
      </c>
      <c r="C89">
        <f>MID(Результаты!$G87,1,1)</f>
      </c>
      <c r="D89">
        <f>MID(Результаты!$G87,2,1)</f>
      </c>
      <c r="E89">
        <f>MID(Результаты!$G87,3,1)</f>
      </c>
      <c r="F89">
        <f>MID(Результаты!$G87,4,1)</f>
      </c>
      <c r="G89">
        <f>MID(Результаты!$G87,5,1)</f>
      </c>
      <c r="H89">
        <f>MID(Результаты!$G87,6,1)</f>
      </c>
      <c r="I89">
        <f>MID(Результаты!$G87,7,1)</f>
      </c>
      <c r="J89">
        <f>MID(Результаты!$G87,8,1)</f>
      </c>
      <c r="K89">
        <f>MID(Результаты!$G87,9,1)</f>
      </c>
      <c r="L89">
        <f>MID(Результаты!$G87,10,1)</f>
      </c>
      <c r="M89">
        <f>MID(Результаты!$G87,11,1)</f>
      </c>
      <c r="N89">
        <f>MID(Результаты!$G87,12,1)</f>
      </c>
      <c r="O89">
        <f>MID(Результаты!$G87,13,1)</f>
      </c>
      <c r="P89">
        <f>MID(Результаты!$G87,14,1)</f>
      </c>
      <c r="Q89">
        <f>MID(Результаты!$G87,15,1)</f>
      </c>
      <c r="R89">
        <f>MID(Результаты!$G87,16,1)</f>
      </c>
      <c r="S89">
        <f>MID(Результаты!$G87,17,1)</f>
      </c>
      <c r="T89">
        <f>MID(Результаты!$G87,18,1)</f>
      </c>
      <c r="U89">
        <f>MID(Результаты!$H87,1,1)</f>
      </c>
      <c r="V89">
        <f>MID(Результаты!$H87,2,1)</f>
      </c>
      <c r="W89">
        <f>MID(Результаты!$H87,3,1)</f>
      </c>
      <c r="X89">
        <f>MID(Результаты!$H87,4,1)</f>
      </c>
      <c r="Y89">
        <f>MID(Результаты!$H87,5,1)</f>
      </c>
      <c r="Z89">
        <f>MID(Результаты!$H87,6,1)</f>
      </c>
      <c r="AA89">
        <f>MID(Результаты!$H87,7,1)</f>
      </c>
      <c r="AB89">
        <f>MID(Результаты!$H87,8,1)</f>
      </c>
      <c r="AC89">
        <f>MID(Результаты!$H87,9,1)</f>
      </c>
      <c r="AD89">
        <f>MID(Результаты!$H87,10,1)</f>
      </c>
      <c r="AE89" t="e">
        <f>VALUE(MID(Результаты!$I87,1,1))</f>
        <v>#VALUE!</v>
      </c>
      <c r="AF89" t="e">
        <f>VALUE(MID(Результаты!$I87,5,1))</f>
        <v>#VALUE!</v>
      </c>
      <c r="AG89" t="e">
        <f>VALUE(MID(Результаты!$I87,9,1))</f>
        <v>#VALUE!</v>
      </c>
      <c r="AH89" t="e">
        <f>VALUE(MID(Результаты!$I87,13,1))</f>
        <v>#VALUE!</v>
      </c>
      <c r="AI89">
        <f>Результаты!J87</f>
        <v>0</v>
      </c>
      <c r="AJ89">
        <f>Результаты!K87</f>
        <v>0</v>
      </c>
    </row>
    <row r="90" spans="1:36" ht="12.75">
      <c r="A90">
        <v>86</v>
      </c>
      <c r="C90">
        <f>MID(Результаты!$G88,1,1)</f>
      </c>
      <c r="D90">
        <f>MID(Результаты!$G88,2,1)</f>
      </c>
      <c r="E90">
        <f>MID(Результаты!$G88,3,1)</f>
      </c>
      <c r="F90">
        <f>MID(Результаты!$G88,4,1)</f>
      </c>
      <c r="G90">
        <f>MID(Результаты!$G88,5,1)</f>
      </c>
      <c r="H90">
        <f>MID(Результаты!$G88,6,1)</f>
      </c>
      <c r="I90">
        <f>MID(Результаты!$G88,7,1)</f>
      </c>
      <c r="J90">
        <f>MID(Результаты!$G88,8,1)</f>
      </c>
      <c r="K90">
        <f>MID(Результаты!$G88,9,1)</f>
      </c>
      <c r="L90">
        <f>MID(Результаты!$G88,10,1)</f>
      </c>
      <c r="M90">
        <f>MID(Результаты!$G88,11,1)</f>
      </c>
      <c r="N90">
        <f>MID(Результаты!$G88,12,1)</f>
      </c>
      <c r="O90">
        <f>MID(Результаты!$G88,13,1)</f>
      </c>
      <c r="P90">
        <f>MID(Результаты!$G88,14,1)</f>
      </c>
      <c r="Q90">
        <f>MID(Результаты!$G88,15,1)</f>
      </c>
      <c r="R90">
        <f>MID(Результаты!$G88,16,1)</f>
      </c>
      <c r="S90">
        <f>MID(Результаты!$G88,17,1)</f>
      </c>
      <c r="T90">
        <f>MID(Результаты!$G88,18,1)</f>
      </c>
      <c r="U90">
        <f>MID(Результаты!$H88,1,1)</f>
      </c>
      <c r="V90">
        <f>MID(Результаты!$H88,2,1)</f>
      </c>
      <c r="W90">
        <f>MID(Результаты!$H88,3,1)</f>
      </c>
      <c r="X90">
        <f>MID(Результаты!$H88,4,1)</f>
      </c>
      <c r="Y90">
        <f>MID(Результаты!$H88,5,1)</f>
      </c>
      <c r="Z90">
        <f>MID(Результаты!$H88,6,1)</f>
      </c>
      <c r="AA90">
        <f>MID(Результаты!$H88,7,1)</f>
      </c>
      <c r="AB90">
        <f>MID(Результаты!$H88,8,1)</f>
      </c>
      <c r="AC90">
        <f>MID(Результаты!$H88,9,1)</f>
      </c>
      <c r="AD90">
        <f>MID(Результаты!$H88,10,1)</f>
      </c>
      <c r="AE90" t="e">
        <f>VALUE(MID(Результаты!$I88,1,1))</f>
        <v>#VALUE!</v>
      </c>
      <c r="AF90" t="e">
        <f>VALUE(MID(Результаты!$I88,5,1))</f>
        <v>#VALUE!</v>
      </c>
      <c r="AG90" t="e">
        <f>VALUE(MID(Результаты!$I88,9,1))</f>
        <v>#VALUE!</v>
      </c>
      <c r="AH90" t="e">
        <f>VALUE(MID(Результаты!$I88,13,1))</f>
        <v>#VALUE!</v>
      </c>
      <c r="AI90">
        <f>Результаты!J88</f>
        <v>0</v>
      </c>
      <c r="AJ90">
        <f>Результаты!K88</f>
        <v>0</v>
      </c>
    </row>
    <row r="91" spans="1:36" ht="12.75">
      <c r="A91">
        <v>87</v>
      </c>
      <c r="C91">
        <f>MID(Результаты!$G89,1,1)</f>
      </c>
      <c r="D91">
        <f>MID(Результаты!$G89,2,1)</f>
      </c>
      <c r="E91">
        <f>MID(Результаты!$G89,3,1)</f>
      </c>
      <c r="F91">
        <f>MID(Результаты!$G89,4,1)</f>
      </c>
      <c r="G91">
        <f>MID(Результаты!$G89,5,1)</f>
      </c>
      <c r="H91">
        <f>MID(Результаты!$G89,6,1)</f>
      </c>
      <c r="I91">
        <f>MID(Результаты!$G89,7,1)</f>
      </c>
      <c r="J91">
        <f>MID(Результаты!$G89,8,1)</f>
      </c>
      <c r="K91">
        <f>MID(Результаты!$G89,9,1)</f>
      </c>
      <c r="L91">
        <f>MID(Результаты!$G89,10,1)</f>
      </c>
      <c r="M91">
        <f>MID(Результаты!$G89,11,1)</f>
      </c>
      <c r="N91">
        <f>MID(Результаты!$G89,12,1)</f>
      </c>
      <c r="O91">
        <f>MID(Результаты!$G89,13,1)</f>
      </c>
      <c r="P91">
        <f>MID(Результаты!$G89,14,1)</f>
      </c>
      <c r="Q91">
        <f>MID(Результаты!$G89,15,1)</f>
      </c>
      <c r="R91">
        <f>MID(Результаты!$G89,16,1)</f>
      </c>
      <c r="S91">
        <f>MID(Результаты!$G89,17,1)</f>
      </c>
      <c r="T91">
        <f>MID(Результаты!$G89,18,1)</f>
      </c>
      <c r="U91">
        <f>MID(Результаты!$H89,1,1)</f>
      </c>
      <c r="V91">
        <f>MID(Результаты!$H89,2,1)</f>
      </c>
      <c r="W91">
        <f>MID(Результаты!$H89,3,1)</f>
      </c>
      <c r="X91">
        <f>MID(Результаты!$H89,4,1)</f>
      </c>
      <c r="Y91">
        <f>MID(Результаты!$H89,5,1)</f>
      </c>
      <c r="Z91">
        <f>MID(Результаты!$H89,6,1)</f>
      </c>
      <c r="AA91">
        <f>MID(Результаты!$H89,7,1)</f>
      </c>
      <c r="AB91">
        <f>MID(Результаты!$H89,8,1)</f>
      </c>
      <c r="AC91">
        <f>MID(Результаты!$H89,9,1)</f>
      </c>
      <c r="AD91">
        <f>MID(Результаты!$H89,10,1)</f>
      </c>
      <c r="AE91" t="e">
        <f>VALUE(MID(Результаты!$I89,1,1))</f>
        <v>#VALUE!</v>
      </c>
      <c r="AF91" t="e">
        <f>VALUE(MID(Результаты!$I89,5,1))</f>
        <v>#VALUE!</v>
      </c>
      <c r="AG91" t="e">
        <f>VALUE(MID(Результаты!$I89,9,1))</f>
        <v>#VALUE!</v>
      </c>
      <c r="AH91" t="e">
        <f>VALUE(MID(Результаты!$I89,13,1))</f>
        <v>#VALUE!</v>
      </c>
      <c r="AI91">
        <f>Результаты!J89</f>
        <v>0</v>
      </c>
      <c r="AJ91">
        <f>Результаты!K89</f>
        <v>0</v>
      </c>
    </row>
    <row r="92" spans="1:36" ht="12.75">
      <c r="A92">
        <v>88</v>
      </c>
      <c r="C92">
        <f>MID(Результаты!$G90,1,1)</f>
      </c>
      <c r="D92">
        <f>MID(Результаты!$G90,2,1)</f>
      </c>
      <c r="E92">
        <f>MID(Результаты!$G90,3,1)</f>
      </c>
      <c r="F92">
        <f>MID(Результаты!$G90,4,1)</f>
      </c>
      <c r="G92">
        <f>MID(Результаты!$G90,5,1)</f>
      </c>
      <c r="H92">
        <f>MID(Результаты!$G90,6,1)</f>
      </c>
      <c r="I92">
        <f>MID(Результаты!$G90,7,1)</f>
      </c>
      <c r="J92">
        <f>MID(Результаты!$G90,8,1)</f>
      </c>
      <c r="K92">
        <f>MID(Результаты!$G90,9,1)</f>
      </c>
      <c r="L92">
        <f>MID(Результаты!$G90,10,1)</f>
      </c>
      <c r="M92">
        <f>MID(Результаты!$G90,11,1)</f>
      </c>
      <c r="N92">
        <f>MID(Результаты!$G90,12,1)</f>
      </c>
      <c r="O92">
        <f>MID(Результаты!$G90,13,1)</f>
      </c>
      <c r="P92">
        <f>MID(Результаты!$G90,14,1)</f>
      </c>
      <c r="Q92">
        <f>MID(Результаты!$G90,15,1)</f>
      </c>
      <c r="R92">
        <f>MID(Результаты!$G90,16,1)</f>
      </c>
      <c r="S92">
        <f>MID(Результаты!$G90,17,1)</f>
      </c>
      <c r="T92">
        <f>MID(Результаты!$G90,18,1)</f>
      </c>
      <c r="U92">
        <f>MID(Результаты!$H90,1,1)</f>
      </c>
      <c r="V92">
        <f>MID(Результаты!$H90,2,1)</f>
      </c>
      <c r="W92">
        <f>MID(Результаты!$H90,3,1)</f>
      </c>
      <c r="X92">
        <f>MID(Результаты!$H90,4,1)</f>
      </c>
      <c r="Y92">
        <f>MID(Результаты!$H90,5,1)</f>
      </c>
      <c r="Z92">
        <f>MID(Результаты!$H90,6,1)</f>
      </c>
      <c r="AA92">
        <f>MID(Результаты!$H90,7,1)</f>
      </c>
      <c r="AB92">
        <f>MID(Результаты!$H90,8,1)</f>
      </c>
      <c r="AC92">
        <f>MID(Результаты!$H90,9,1)</f>
      </c>
      <c r="AD92">
        <f>MID(Результаты!$H90,10,1)</f>
      </c>
      <c r="AE92" t="e">
        <f>VALUE(MID(Результаты!$I90,1,1))</f>
        <v>#VALUE!</v>
      </c>
      <c r="AF92" t="e">
        <f>VALUE(MID(Результаты!$I90,5,1))</f>
        <v>#VALUE!</v>
      </c>
      <c r="AG92" t="e">
        <f>VALUE(MID(Результаты!$I90,9,1))</f>
        <v>#VALUE!</v>
      </c>
      <c r="AH92" t="e">
        <f>VALUE(MID(Результаты!$I90,13,1))</f>
        <v>#VALUE!</v>
      </c>
      <c r="AI92">
        <f>Результаты!J90</f>
        <v>0</v>
      </c>
      <c r="AJ92">
        <f>Результаты!K90</f>
        <v>0</v>
      </c>
    </row>
    <row r="93" spans="1:36" ht="12.75">
      <c r="A93">
        <v>89</v>
      </c>
      <c r="C93">
        <f>MID(Результаты!$G91,1,1)</f>
      </c>
      <c r="D93">
        <f>MID(Результаты!$G91,2,1)</f>
      </c>
      <c r="E93">
        <f>MID(Результаты!$G91,3,1)</f>
      </c>
      <c r="F93">
        <f>MID(Результаты!$G91,4,1)</f>
      </c>
      <c r="G93">
        <f>MID(Результаты!$G91,5,1)</f>
      </c>
      <c r="H93">
        <f>MID(Результаты!$G91,6,1)</f>
      </c>
      <c r="I93">
        <f>MID(Результаты!$G91,7,1)</f>
      </c>
      <c r="J93">
        <f>MID(Результаты!$G91,8,1)</f>
      </c>
      <c r="K93">
        <f>MID(Результаты!$G91,9,1)</f>
      </c>
      <c r="L93">
        <f>MID(Результаты!$G91,10,1)</f>
      </c>
      <c r="M93">
        <f>MID(Результаты!$G91,11,1)</f>
      </c>
      <c r="N93">
        <f>MID(Результаты!$G91,12,1)</f>
      </c>
      <c r="O93">
        <f>MID(Результаты!$G91,13,1)</f>
      </c>
      <c r="P93">
        <f>MID(Результаты!$G91,14,1)</f>
      </c>
      <c r="Q93">
        <f>MID(Результаты!$G91,15,1)</f>
      </c>
      <c r="R93">
        <f>MID(Результаты!$G91,16,1)</f>
      </c>
      <c r="S93">
        <f>MID(Результаты!$G91,17,1)</f>
      </c>
      <c r="T93">
        <f>MID(Результаты!$G91,18,1)</f>
      </c>
      <c r="U93">
        <f>MID(Результаты!$H91,1,1)</f>
      </c>
      <c r="V93">
        <f>MID(Результаты!$H91,2,1)</f>
      </c>
      <c r="W93">
        <f>MID(Результаты!$H91,3,1)</f>
      </c>
      <c r="X93">
        <f>MID(Результаты!$H91,4,1)</f>
      </c>
      <c r="Y93">
        <f>MID(Результаты!$H91,5,1)</f>
      </c>
      <c r="Z93">
        <f>MID(Результаты!$H91,6,1)</f>
      </c>
      <c r="AA93">
        <f>MID(Результаты!$H91,7,1)</f>
      </c>
      <c r="AB93">
        <f>MID(Результаты!$H91,8,1)</f>
      </c>
      <c r="AC93">
        <f>MID(Результаты!$H91,9,1)</f>
      </c>
      <c r="AD93">
        <f>MID(Результаты!$H91,10,1)</f>
      </c>
      <c r="AE93" t="e">
        <f>VALUE(MID(Результаты!$I91,1,1))</f>
        <v>#VALUE!</v>
      </c>
      <c r="AF93" t="e">
        <f>VALUE(MID(Результаты!$I91,5,1))</f>
        <v>#VALUE!</v>
      </c>
      <c r="AG93" t="e">
        <f>VALUE(MID(Результаты!$I91,9,1))</f>
        <v>#VALUE!</v>
      </c>
      <c r="AH93" t="e">
        <f>VALUE(MID(Результаты!$I91,13,1))</f>
        <v>#VALUE!</v>
      </c>
      <c r="AI93">
        <f>Результаты!J91</f>
        <v>0</v>
      </c>
      <c r="AJ93">
        <f>Результаты!K91</f>
        <v>0</v>
      </c>
    </row>
    <row r="94" spans="1:36" ht="12.75">
      <c r="A94">
        <v>90</v>
      </c>
      <c r="C94">
        <f>MID(Результаты!$G92,1,1)</f>
      </c>
      <c r="D94">
        <f>MID(Результаты!$G92,2,1)</f>
      </c>
      <c r="E94">
        <f>MID(Результаты!$G92,3,1)</f>
      </c>
      <c r="F94">
        <f>MID(Результаты!$G92,4,1)</f>
      </c>
      <c r="G94">
        <f>MID(Результаты!$G92,5,1)</f>
      </c>
      <c r="H94">
        <f>MID(Результаты!$G92,6,1)</f>
      </c>
      <c r="I94">
        <f>MID(Результаты!$G92,7,1)</f>
      </c>
      <c r="J94">
        <f>MID(Результаты!$G92,8,1)</f>
      </c>
      <c r="K94">
        <f>MID(Результаты!$G92,9,1)</f>
      </c>
      <c r="L94">
        <f>MID(Результаты!$G92,10,1)</f>
      </c>
      <c r="M94">
        <f>MID(Результаты!$G92,11,1)</f>
      </c>
      <c r="N94">
        <f>MID(Результаты!$G92,12,1)</f>
      </c>
      <c r="O94">
        <f>MID(Результаты!$G92,13,1)</f>
      </c>
      <c r="P94">
        <f>MID(Результаты!$G92,14,1)</f>
      </c>
      <c r="Q94">
        <f>MID(Результаты!$G92,15,1)</f>
      </c>
      <c r="R94">
        <f>MID(Результаты!$G92,16,1)</f>
      </c>
      <c r="S94">
        <f>MID(Результаты!$G92,17,1)</f>
      </c>
      <c r="T94">
        <f>MID(Результаты!$G92,18,1)</f>
      </c>
      <c r="U94">
        <f>MID(Результаты!$H92,1,1)</f>
      </c>
      <c r="V94">
        <f>MID(Результаты!$H92,2,1)</f>
      </c>
      <c r="W94">
        <f>MID(Результаты!$H92,3,1)</f>
      </c>
      <c r="X94">
        <f>MID(Результаты!$H92,4,1)</f>
      </c>
      <c r="Y94">
        <f>MID(Результаты!$H92,5,1)</f>
      </c>
      <c r="Z94">
        <f>MID(Результаты!$H92,6,1)</f>
      </c>
      <c r="AA94">
        <f>MID(Результаты!$H92,7,1)</f>
      </c>
      <c r="AB94">
        <f>MID(Результаты!$H92,8,1)</f>
      </c>
      <c r="AC94">
        <f>MID(Результаты!$H92,9,1)</f>
      </c>
      <c r="AD94">
        <f>MID(Результаты!$H92,10,1)</f>
      </c>
      <c r="AE94" t="e">
        <f>VALUE(MID(Результаты!$I92,1,1))</f>
        <v>#VALUE!</v>
      </c>
      <c r="AF94" t="e">
        <f>VALUE(MID(Результаты!$I92,5,1))</f>
        <v>#VALUE!</v>
      </c>
      <c r="AG94" t="e">
        <f>VALUE(MID(Результаты!$I92,9,1))</f>
        <v>#VALUE!</v>
      </c>
      <c r="AH94" t="e">
        <f>VALUE(MID(Результаты!$I92,13,1))</f>
        <v>#VALUE!</v>
      </c>
      <c r="AI94">
        <f>Результаты!J92</f>
        <v>0</v>
      </c>
      <c r="AJ94">
        <f>Результаты!K92</f>
        <v>0</v>
      </c>
    </row>
    <row r="95" spans="1:36" ht="12.75">
      <c r="A95">
        <v>91</v>
      </c>
      <c r="C95">
        <f>MID(Результаты!$G93,1,1)</f>
      </c>
      <c r="D95">
        <f>MID(Результаты!$G93,2,1)</f>
      </c>
      <c r="E95">
        <f>MID(Результаты!$G93,3,1)</f>
      </c>
      <c r="F95">
        <f>MID(Результаты!$G93,4,1)</f>
      </c>
      <c r="G95">
        <f>MID(Результаты!$G93,5,1)</f>
      </c>
      <c r="H95">
        <f>MID(Результаты!$G93,6,1)</f>
      </c>
      <c r="I95">
        <f>MID(Результаты!$G93,7,1)</f>
      </c>
      <c r="J95">
        <f>MID(Результаты!$G93,8,1)</f>
      </c>
      <c r="K95">
        <f>MID(Результаты!$G93,9,1)</f>
      </c>
      <c r="L95">
        <f>MID(Результаты!$G93,10,1)</f>
      </c>
      <c r="M95">
        <f>MID(Результаты!$G93,11,1)</f>
      </c>
      <c r="N95">
        <f>MID(Результаты!$G93,12,1)</f>
      </c>
      <c r="O95">
        <f>MID(Результаты!$G93,13,1)</f>
      </c>
      <c r="P95">
        <f>MID(Результаты!$G93,14,1)</f>
      </c>
      <c r="Q95">
        <f>MID(Результаты!$G93,15,1)</f>
      </c>
      <c r="R95">
        <f>MID(Результаты!$G93,16,1)</f>
      </c>
      <c r="S95">
        <f>MID(Результаты!$G93,17,1)</f>
      </c>
      <c r="T95">
        <f>MID(Результаты!$G93,18,1)</f>
      </c>
      <c r="U95">
        <f>MID(Результаты!$H93,1,1)</f>
      </c>
      <c r="V95">
        <f>MID(Результаты!$H93,2,1)</f>
      </c>
      <c r="W95">
        <f>MID(Результаты!$H93,3,1)</f>
      </c>
      <c r="X95">
        <f>MID(Результаты!$H93,4,1)</f>
      </c>
      <c r="Y95">
        <f>MID(Результаты!$H93,5,1)</f>
      </c>
      <c r="Z95">
        <f>MID(Результаты!$H93,6,1)</f>
      </c>
      <c r="AA95">
        <f>MID(Результаты!$H93,7,1)</f>
      </c>
      <c r="AB95">
        <f>MID(Результаты!$H93,8,1)</f>
      </c>
      <c r="AC95">
        <f>MID(Результаты!$H93,9,1)</f>
      </c>
      <c r="AD95">
        <f>MID(Результаты!$H93,10,1)</f>
      </c>
      <c r="AE95" t="e">
        <f>VALUE(MID(Результаты!$I93,1,1))</f>
        <v>#VALUE!</v>
      </c>
      <c r="AF95" t="e">
        <f>VALUE(MID(Результаты!$I93,5,1))</f>
        <v>#VALUE!</v>
      </c>
      <c r="AG95" t="e">
        <f>VALUE(MID(Результаты!$I93,9,1))</f>
        <v>#VALUE!</v>
      </c>
      <c r="AH95" t="e">
        <f>VALUE(MID(Результаты!$I93,13,1))</f>
        <v>#VALUE!</v>
      </c>
      <c r="AI95">
        <f>Результаты!J93</f>
        <v>0</v>
      </c>
      <c r="AJ95">
        <f>Результаты!K93</f>
        <v>0</v>
      </c>
    </row>
    <row r="96" spans="1:36" ht="12.75">
      <c r="A96">
        <v>92</v>
      </c>
      <c r="C96">
        <f>MID(Результаты!$G94,1,1)</f>
      </c>
      <c r="D96">
        <f>MID(Результаты!$G94,2,1)</f>
      </c>
      <c r="E96">
        <f>MID(Результаты!$G94,3,1)</f>
      </c>
      <c r="F96">
        <f>MID(Результаты!$G94,4,1)</f>
      </c>
      <c r="G96">
        <f>MID(Результаты!$G94,5,1)</f>
      </c>
      <c r="H96">
        <f>MID(Результаты!$G94,6,1)</f>
      </c>
      <c r="I96">
        <f>MID(Результаты!$G94,7,1)</f>
      </c>
      <c r="J96">
        <f>MID(Результаты!$G94,8,1)</f>
      </c>
      <c r="K96">
        <f>MID(Результаты!$G94,9,1)</f>
      </c>
      <c r="L96">
        <f>MID(Результаты!$G94,10,1)</f>
      </c>
      <c r="M96">
        <f>MID(Результаты!$G94,11,1)</f>
      </c>
      <c r="N96">
        <f>MID(Результаты!$G94,12,1)</f>
      </c>
      <c r="O96">
        <f>MID(Результаты!$G94,13,1)</f>
      </c>
      <c r="P96">
        <f>MID(Результаты!$G94,14,1)</f>
      </c>
      <c r="Q96">
        <f>MID(Результаты!$G94,15,1)</f>
      </c>
      <c r="R96">
        <f>MID(Результаты!$G94,16,1)</f>
      </c>
      <c r="S96">
        <f>MID(Результаты!$G94,17,1)</f>
      </c>
      <c r="T96">
        <f>MID(Результаты!$G94,18,1)</f>
      </c>
      <c r="U96">
        <f>MID(Результаты!$H94,1,1)</f>
      </c>
      <c r="V96">
        <f>MID(Результаты!$H94,2,1)</f>
      </c>
      <c r="W96">
        <f>MID(Результаты!$H94,3,1)</f>
      </c>
      <c r="X96">
        <f>MID(Результаты!$H94,4,1)</f>
      </c>
      <c r="Y96">
        <f>MID(Результаты!$H94,5,1)</f>
      </c>
      <c r="Z96">
        <f>MID(Результаты!$H94,6,1)</f>
      </c>
      <c r="AA96">
        <f>MID(Результаты!$H94,7,1)</f>
      </c>
      <c r="AB96">
        <f>MID(Результаты!$H94,8,1)</f>
      </c>
      <c r="AC96">
        <f>MID(Результаты!$H94,9,1)</f>
      </c>
      <c r="AD96">
        <f>MID(Результаты!$H94,10,1)</f>
      </c>
      <c r="AE96" t="e">
        <f>VALUE(MID(Результаты!$I94,1,1))</f>
        <v>#VALUE!</v>
      </c>
      <c r="AF96" t="e">
        <f>VALUE(MID(Результаты!$I94,5,1))</f>
        <v>#VALUE!</v>
      </c>
      <c r="AG96" t="e">
        <f>VALUE(MID(Результаты!$I94,9,1))</f>
        <v>#VALUE!</v>
      </c>
      <c r="AH96" t="e">
        <f>VALUE(MID(Результаты!$I94,13,1))</f>
        <v>#VALUE!</v>
      </c>
      <c r="AI96">
        <f>Результаты!J94</f>
        <v>0</v>
      </c>
      <c r="AJ96">
        <f>Результаты!K94</f>
        <v>0</v>
      </c>
    </row>
    <row r="97" spans="1:36" ht="12.75">
      <c r="A97">
        <v>93</v>
      </c>
      <c r="C97">
        <f>MID(Результаты!$G95,1,1)</f>
      </c>
      <c r="D97">
        <f>MID(Результаты!$G95,2,1)</f>
      </c>
      <c r="E97">
        <f>MID(Результаты!$G95,3,1)</f>
      </c>
      <c r="F97">
        <f>MID(Результаты!$G95,4,1)</f>
      </c>
      <c r="G97">
        <f>MID(Результаты!$G95,5,1)</f>
      </c>
      <c r="H97">
        <f>MID(Результаты!$G95,6,1)</f>
      </c>
      <c r="I97">
        <f>MID(Результаты!$G95,7,1)</f>
      </c>
      <c r="J97">
        <f>MID(Результаты!$G95,8,1)</f>
      </c>
      <c r="K97">
        <f>MID(Результаты!$G95,9,1)</f>
      </c>
      <c r="L97">
        <f>MID(Результаты!$G95,10,1)</f>
      </c>
      <c r="M97">
        <f>MID(Результаты!$G95,11,1)</f>
      </c>
      <c r="N97">
        <f>MID(Результаты!$G95,12,1)</f>
      </c>
      <c r="O97">
        <f>MID(Результаты!$G95,13,1)</f>
      </c>
      <c r="P97">
        <f>MID(Результаты!$G95,14,1)</f>
      </c>
      <c r="Q97">
        <f>MID(Результаты!$G95,15,1)</f>
      </c>
      <c r="R97">
        <f>MID(Результаты!$G95,16,1)</f>
      </c>
      <c r="S97">
        <f>MID(Результаты!$G95,17,1)</f>
      </c>
      <c r="T97">
        <f>MID(Результаты!$G95,18,1)</f>
      </c>
      <c r="U97">
        <f>MID(Результаты!$H95,1,1)</f>
      </c>
      <c r="V97">
        <f>MID(Результаты!$H95,2,1)</f>
      </c>
      <c r="W97">
        <f>MID(Результаты!$H95,3,1)</f>
      </c>
      <c r="X97">
        <f>MID(Результаты!$H95,4,1)</f>
      </c>
      <c r="Y97">
        <f>MID(Результаты!$H95,5,1)</f>
      </c>
      <c r="Z97">
        <f>MID(Результаты!$H95,6,1)</f>
      </c>
      <c r="AA97">
        <f>MID(Результаты!$H95,7,1)</f>
      </c>
      <c r="AB97">
        <f>MID(Результаты!$H95,8,1)</f>
      </c>
      <c r="AC97">
        <f>MID(Результаты!$H95,9,1)</f>
      </c>
      <c r="AD97">
        <f>MID(Результаты!$H95,10,1)</f>
      </c>
      <c r="AE97" t="e">
        <f>VALUE(MID(Результаты!$I95,1,1))</f>
        <v>#VALUE!</v>
      </c>
      <c r="AF97" t="e">
        <f>VALUE(MID(Результаты!$I95,5,1))</f>
        <v>#VALUE!</v>
      </c>
      <c r="AG97" t="e">
        <f>VALUE(MID(Результаты!$I95,9,1))</f>
        <v>#VALUE!</v>
      </c>
      <c r="AH97" t="e">
        <f>VALUE(MID(Результаты!$I95,13,1))</f>
        <v>#VALUE!</v>
      </c>
      <c r="AI97">
        <f>Результаты!J95</f>
        <v>0</v>
      </c>
      <c r="AJ97">
        <f>Результаты!K95</f>
        <v>0</v>
      </c>
    </row>
    <row r="98" spans="1:36" ht="12.75">
      <c r="A98">
        <v>94</v>
      </c>
      <c r="C98">
        <f>MID(Результаты!$G96,1,1)</f>
      </c>
      <c r="D98">
        <f>MID(Результаты!$G96,2,1)</f>
      </c>
      <c r="E98">
        <f>MID(Результаты!$G96,3,1)</f>
      </c>
      <c r="F98">
        <f>MID(Результаты!$G96,4,1)</f>
      </c>
      <c r="G98">
        <f>MID(Результаты!$G96,5,1)</f>
      </c>
      <c r="H98">
        <f>MID(Результаты!$G96,6,1)</f>
      </c>
      <c r="I98">
        <f>MID(Результаты!$G96,7,1)</f>
      </c>
      <c r="J98">
        <f>MID(Результаты!$G96,8,1)</f>
      </c>
      <c r="K98">
        <f>MID(Результаты!$G96,9,1)</f>
      </c>
      <c r="L98">
        <f>MID(Результаты!$G96,10,1)</f>
      </c>
      <c r="M98">
        <f>MID(Результаты!$G96,11,1)</f>
      </c>
      <c r="N98">
        <f>MID(Результаты!$G96,12,1)</f>
      </c>
      <c r="O98">
        <f>MID(Результаты!$G96,13,1)</f>
      </c>
      <c r="P98">
        <f>MID(Результаты!$G96,14,1)</f>
      </c>
      <c r="Q98">
        <f>MID(Результаты!$G96,15,1)</f>
      </c>
      <c r="R98">
        <f>MID(Результаты!$G96,16,1)</f>
      </c>
      <c r="S98">
        <f>MID(Результаты!$G96,17,1)</f>
      </c>
      <c r="T98">
        <f>MID(Результаты!$G96,18,1)</f>
      </c>
      <c r="U98">
        <f>MID(Результаты!$H96,1,1)</f>
      </c>
      <c r="V98">
        <f>MID(Результаты!$H96,2,1)</f>
      </c>
      <c r="W98">
        <f>MID(Результаты!$H96,3,1)</f>
      </c>
      <c r="X98">
        <f>MID(Результаты!$H96,4,1)</f>
      </c>
      <c r="Y98">
        <f>MID(Результаты!$H96,5,1)</f>
      </c>
      <c r="Z98">
        <f>MID(Результаты!$H96,6,1)</f>
      </c>
      <c r="AA98">
        <f>MID(Результаты!$H96,7,1)</f>
      </c>
      <c r="AB98">
        <f>MID(Результаты!$H96,8,1)</f>
      </c>
      <c r="AC98">
        <f>MID(Результаты!$H96,9,1)</f>
      </c>
      <c r="AD98">
        <f>MID(Результаты!$H96,10,1)</f>
      </c>
      <c r="AE98" t="e">
        <f>VALUE(MID(Результаты!$I96,1,1))</f>
        <v>#VALUE!</v>
      </c>
      <c r="AF98" t="e">
        <f>VALUE(MID(Результаты!$I96,5,1))</f>
        <v>#VALUE!</v>
      </c>
      <c r="AG98" t="e">
        <f>VALUE(MID(Результаты!$I96,9,1))</f>
        <v>#VALUE!</v>
      </c>
      <c r="AH98" t="e">
        <f>VALUE(MID(Результаты!$I96,13,1))</f>
        <v>#VALUE!</v>
      </c>
      <c r="AI98">
        <f>Результаты!J96</f>
        <v>0</v>
      </c>
      <c r="AJ98">
        <f>Результаты!K96</f>
        <v>0</v>
      </c>
    </row>
    <row r="99" spans="1:36" ht="12.75">
      <c r="A99">
        <v>95</v>
      </c>
      <c r="C99">
        <f>MID(Результаты!$G97,1,1)</f>
      </c>
      <c r="D99">
        <f>MID(Результаты!$G97,2,1)</f>
      </c>
      <c r="E99">
        <f>MID(Результаты!$G97,3,1)</f>
      </c>
      <c r="F99">
        <f>MID(Результаты!$G97,4,1)</f>
      </c>
      <c r="G99">
        <f>MID(Результаты!$G97,5,1)</f>
      </c>
      <c r="H99">
        <f>MID(Результаты!$G97,6,1)</f>
      </c>
      <c r="I99">
        <f>MID(Результаты!$G97,7,1)</f>
      </c>
      <c r="J99">
        <f>MID(Результаты!$G97,8,1)</f>
      </c>
      <c r="K99">
        <f>MID(Результаты!$G97,9,1)</f>
      </c>
      <c r="L99">
        <f>MID(Результаты!$G97,10,1)</f>
      </c>
      <c r="M99">
        <f>MID(Результаты!$G97,11,1)</f>
      </c>
      <c r="N99">
        <f>MID(Результаты!$G97,12,1)</f>
      </c>
      <c r="O99">
        <f>MID(Результаты!$G97,13,1)</f>
      </c>
      <c r="P99">
        <f>MID(Результаты!$G97,14,1)</f>
      </c>
      <c r="Q99">
        <f>MID(Результаты!$G97,15,1)</f>
      </c>
      <c r="R99">
        <f>MID(Результаты!$G97,16,1)</f>
      </c>
      <c r="S99">
        <f>MID(Результаты!$G97,17,1)</f>
      </c>
      <c r="T99">
        <f>MID(Результаты!$G97,18,1)</f>
      </c>
      <c r="U99">
        <f>MID(Результаты!$H97,1,1)</f>
      </c>
      <c r="V99">
        <f>MID(Результаты!$H97,2,1)</f>
      </c>
      <c r="W99">
        <f>MID(Результаты!$H97,3,1)</f>
      </c>
      <c r="X99">
        <f>MID(Результаты!$H97,4,1)</f>
      </c>
      <c r="Y99">
        <f>MID(Результаты!$H97,5,1)</f>
      </c>
      <c r="Z99">
        <f>MID(Результаты!$H97,6,1)</f>
      </c>
      <c r="AA99">
        <f>MID(Результаты!$H97,7,1)</f>
      </c>
      <c r="AB99">
        <f>MID(Результаты!$H97,8,1)</f>
      </c>
      <c r="AC99">
        <f>MID(Результаты!$H97,9,1)</f>
      </c>
      <c r="AD99">
        <f>MID(Результаты!$H97,10,1)</f>
      </c>
      <c r="AE99" t="e">
        <f>VALUE(MID(Результаты!$I97,1,1))</f>
        <v>#VALUE!</v>
      </c>
      <c r="AF99" t="e">
        <f>VALUE(MID(Результаты!$I97,5,1))</f>
        <v>#VALUE!</v>
      </c>
      <c r="AG99" t="e">
        <f>VALUE(MID(Результаты!$I97,9,1))</f>
        <v>#VALUE!</v>
      </c>
      <c r="AH99" t="e">
        <f>VALUE(MID(Результаты!$I97,13,1))</f>
        <v>#VALUE!</v>
      </c>
      <c r="AI99">
        <f>Результаты!J97</f>
        <v>0</v>
      </c>
      <c r="AJ99">
        <f>Результаты!K97</f>
        <v>0</v>
      </c>
    </row>
    <row r="100" spans="1:36" ht="12.75">
      <c r="A100">
        <v>96</v>
      </c>
      <c r="C100">
        <f>MID(Результаты!$G98,1,1)</f>
      </c>
      <c r="D100">
        <f>MID(Результаты!$G98,2,1)</f>
      </c>
      <c r="E100">
        <f>MID(Результаты!$G98,3,1)</f>
      </c>
      <c r="F100">
        <f>MID(Результаты!$G98,4,1)</f>
      </c>
      <c r="G100">
        <f>MID(Результаты!$G98,5,1)</f>
      </c>
      <c r="H100">
        <f>MID(Результаты!$G98,6,1)</f>
      </c>
      <c r="I100">
        <f>MID(Результаты!$G98,7,1)</f>
      </c>
      <c r="J100">
        <f>MID(Результаты!$G98,8,1)</f>
      </c>
      <c r="K100">
        <f>MID(Результаты!$G98,9,1)</f>
      </c>
      <c r="L100">
        <f>MID(Результаты!$G98,10,1)</f>
      </c>
      <c r="M100">
        <f>MID(Результаты!$G98,11,1)</f>
      </c>
      <c r="N100">
        <f>MID(Результаты!$G98,12,1)</f>
      </c>
      <c r="O100">
        <f>MID(Результаты!$G98,13,1)</f>
      </c>
      <c r="P100">
        <f>MID(Результаты!$G98,14,1)</f>
      </c>
      <c r="Q100">
        <f>MID(Результаты!$G98,15,1)</f>
      </c>
      <c r="R100">
        <f>MID(Результаты!$G98,16,1)</f>
      </c>
      <c r="S100">
        <f>MID(Результаты!$G98,17,1)</f>
      </c>
      <c r="T100">
        <f>MID(Результаты!$G98,18,1)</f>
      </c>
      <c r="U100">
        <f>MID(Результаты!$H98,1,1)</f>
      </c>
      <c r="V100">
        <f>MID(Результаты!$H98,2,1)</f>
      </c>
      <c r="W100">
        <f>MID(Результаты!$H98,3,1)</f>
      </c>
      <c r="X100">
        <f>MID(Результаты!$H98,4,1)</f>
      </c>
      <c r="Y100">
        <f>MID(Результаты!$H98,5,1)</f>
      </c>
      <c r="Z100">
        <f>MID(Результаты!$H98,6,1)</f>
      </c>
      <c r="AA100">
        <f>MID(Результаты!$H98,7,1)</f>
      </c>
      <c r="AB100">
        <f>MID(Результаты!$H98,8,1)</f>
      </c>
      <c r="AC100">
        <f>MID(Результаты!$H98,9,1)</f>
      </c>
      <c r="AD100">
        <f>MID(Результаты!$H98,10,1)</f>
      </c>
      <c r="AE100" t="e">
        <f>VALUE(MID(Результаты!$I98,1,1))</f>
        <v>#VALUE!</v>
      </c>
      <c r="AF100" t="e">
        <f>VALUE(MID(Результаты!$I98,5,1))</f>
        <v>#VALUE!</v>
      </c>
      <c r="AG100" t="e">
        <f>VALUE(MID(Результаты!$I98,9,1))</f>
        <v>#VALUE!</v>
      </c>
      <c r="AH100" t="e">
        <f>VALUE(MID(Результаты!$I98,13,1))</f>
        <v>#VALUE!</v>
      </c>
      <c r="AI100">
        <f>Результаты!J98</f>
        <v>0</v>
      </c>
      <c r="AJ100">
        <f>Результаты!K98</f>
        <v>0</v>
      </c>
    </row>
    <row r="101" spans="1:36" ht="12.75">
      <c r="A101">
        <v>97</v>
      </c>
      <c r="C101">
        <f>MID(Результаты!$G99,1,1)</f>
      </c>
      <c r="D101">
        <f>MID(Результаты!$G99,2,1)</f>
      </c>
      <c r="E101">
        <f>MID(Результаты!$G99,3,1)</f>
      </c>
      <c r="F101">
        <f>MID(Результаты!$G99,4,1)</f>
      </c>
      <c r="G101">
        <f>MID(Результаты!$G99,5,1)</f>
      </c>
      <c r="H101">
        <f>MID(Результаты!$G99,6,1)</f>
      </c>
      <c r="I101">
        <f>MID(Результаты!$G99,7,1)</f>
      </c>
      <c r="J101">
        <f>MID(Результаты!$G99,8,1)</f>
      </c>
      <c r="K101">
        <f>MID(Результаты!$G99,9,1)</f>
      </c>
      <c r="L101">
        <f>MID(Результаты!$G99,10,1)</f>
      </c>
      <c r="M101">
        <f>MID(Результаты!$G99,11,1)</f>
      </c>
      <c r="N101">
        <f>MID(Результаты!$G99,12,1)</f>
      </c>
      <c r="O101">
        <f>MID(Результаты!$G99,13,1)</f>
      </c>
      <c r="P101">
        <f>MID(Результаты!$G99,14,1)</f>
      </c>
      <c r="Q101">
        <f>MID(Результаты!$G99,15,1)</f>
      </c>
      <c r="R101">
        <f>MID(Результаты!$G99,16,1)</f>
      </c>
      <c r="S101">
        <f>MID(Результаты!$G99,17,1)</f>
      </c>
      <c r="T101">
        <f>MID(Результаты!$G99,18,1)</f>
      </c>
      <c r="U101">
        <f>MID(Результаты!$H99,1,1)</f>
      </c>
      <c r="V101">
        <f>MID(Результаты!$H99,2,1)</f>
      </c>
      <c r="W101">
        <f>MID(Результаты!$H99,3,1)</f>
      </c>
      <c r="X101">
        <f>MID(Результаты!$H99,4,1)</f>
      </c>
      <c r="Y101">
        <f>MID(Результаты!$H99,5,1)</f>
      </c>
      <c r="Z101">
        <f>MID(Результаты!$H99,6,1)</f>
      </c>
      <c r="AA101">
        <f>MID(Результаты!$H99,7,1)</f>
      </c>
      <c r="AB101">
        <f>MID(Результаты!$H99,8,1)</f>
      </c>
      <c r="AC101">
        <f>MID(Результаты!$H99,9,1)</f>
      </c>
      <c r="AD101">
        <f>MID(Результаты!$H99,10,1)</f>
      </c>
      <c r="AE101" t="e">
        <f>VALUE(MID(Результаты!$I99,1,1))</f>
        <v>#VALUE!</v>
      </c>
      <c r="AF101" t="e">
        <f>VALUE(MID(Результаты!$I99,5,1))</f>
        <v>#VALUE!</v>
      </c>
      <c r="AG101" t="e">
        <f>VALUE(MID(Результаты!$I99,9,1))</f>
        <v>#VALUE!</v>
      </c>
      <c r="AH101" t="e">
        <f>VALUE(MID(Результаты!$I99,13,1))</f>
        <v>#VALUE!</v>
      </c>
      <c r="AI101">
        <f>Результаты!J99</f>
        <v>0</v>
      </c>
      <c r="AJ101">
        <f>Результаты!K99</f>
        <v>0</v>
      </c>
    </row>
    <row r="102" spans="1:36" ht="12.75">
      <c r="A102">
        <v>98</v>
      </c>
      <c r="C102">
        <f>MID(Результаты!$G100,1,1)</f>
      </c>
      <c r="D102">
        <f>MID(Результаты!$G100,2,1)</f>
      </c>
      <c r="E102">
        <f>MID(Результаты!$G100,3,1)</f>
      </c>
      <c r="F102">
        <f>MID(Результаты!$G100,4,1)</f>
      </c>
      <c r="G102">
        <f>MID(Результаты!$G100,5,1)</f>
      </c>
      <c r="H102">
        <f>MID(Результаты!$G100,6,1)</f>
      </c>
      <c r="I102">
        <f>MID(Результаты!$G100,7,1)</f>
      </c>
      <c r="J102">
        <f>MID(Результаты!$G100,8,1)</f>
      </c>
      <c r="K102">
        <f>MID(Результаты!$G100,9,1)</f>
      </c>
      <c r="L102">
        <f>MID(Результаты!$G100,10,1)</f>
      </c>
      <c r="M102">
        <f>MID(Результаты!$G100,11,1)</f>
      </c>
      <c r="N102">
        <f>MID(Результаты!$G100,12,1)</f>
      </c>
      <c r="O102">
        <f>MID(Результаты!$G100,13,1)</f>
      </c>
      <c r="P102">
        <f>MID(Результаты!$G100,14,1)</f>
      </c>
      <c r="Q102">
        <f>MID(Результаты!$G100,15,1)</f>
      </c>
      <c r="R102">
        <f>MID(Результаты!$G100,16,1)</f>
      </c>
      <c r="S102">
        <f>MID(Результаты!$G100,17,1)</f>
      </c>
      <c r="T102">
        <f>MID(Результаты!$G100,18,1)</f>
      </c>
      <c r="U102">
        <f>MID(Результаты!$H100,1,1)</f>
      </c>
      <c r="V102">
        <f>MID(Результаты!$H100,2,1)</f>
      </c>
      <c r="W102">
        <f>MID(Результаты!$H100,3,1)</f>
      </c>
      <c r="X102">
        <f>MID(Результаты!$H100,4,1)</f>
      </c>
      <c r="Y102">
        <f>MID(Результаты!$H100,5,1)</f>
      </c>
      <c r="Z102">
        <f>MID(Результаты!$H100,6,1)</f>
      </c>
      <c r="AA102">
        <f>MID(Результаты!$H100,7,1)</f>
      </c>
      <c r="AB102">
        <f>MID(Результаты!$H100,8,1)</f>
      </c>
      <c r="AC102">
        <f>MID(Результаты!$H100,9,1)</f>
      </c>
      <c r="AD102">
        <f>MID(Результаты!$H100,10,1)</f>
      </c>
      <c r="AE102" t="e">
        <f>VALUE(MID(Результаты!$I100,1,1))</f>
        <v>#VALUE!</v>
      </c>
      <c r="AF102" t="e">
        <f>VALUE(MID(Результаты!$I100,5,1))</f>
        <v>#VALUE!</v>
      </c>
      <c r="AG102" t="e">
        <f>VALUE(MID(Результаты!$I100,9,1))</f>
        <v>#VALUE!</v>
      </c>
      <c r="AH102" t="e">
        <f>VALUE(MID(Результаты!$I100,13,1))</f>
        <v>#VALUE!</v>
      </c>
      <c r="AI102">
        <f>Результаты!J100</f>
        <v>0</v>
      </c>
      <c r="AJ102">
        <f>Результаты!K100</f>
        <v>0</v>
      </c>
    </row>
    <row r="103" spans="1:36" ht="12.75">
      <c r="A103">
        <v>99</v>
      </c>
      <c r="C103">
        <f>MID(Результаты!$G101,1,1)</f>
      </c>
      <c r="D103">
        <f>MID(Результаты!$G101,2,1)</f>
      </c>
      <c r="E103">
        <f>MID(Результаты!$G101,3,1)</f>
      </c>
      <c r="F103">
        <f>MID(Результаты!$G101,4,1)</f>
      </c>
      <c r="G103">
        <f>MID(Результаты!$G101,5,1)</f>
      </c>
      <c r="H103">
        <f>MID(Результаты!$G101,6,1)</f>
      </c>
      <c r="I103">
        <f>MID(Результаты!$G101,7,1)</f>
      </c>
      <c r="J103">
        <f>MID(Результаты!$G101,8,1)</f>
      </c>
      <c r="K103">
        <f>MID(Результаты!$G101,9,1)</f>
      </c>
      <c r="L103">
        <f>MID(Результаты!$G101,10,1)</f>
      </c>
      <c r="M103">
        <f>MID(Результаты!$G101,11,1)</f>
      </c>
      <c r="N103">
        <f>MID(Результаты!$G101,12,1)</f>
      </c>
      <c r="O103">
        <f>MID(Результаты!$G101,13,1)</f>
      </c>
      <c r="P103">
        <f>MID(Результаты!$G101,14,1)</f>
      </c>
      <c r="Q103">
        <f>MID(Результаты!$G101,15,1)</f>
      </c>
      <c r="R103">
        <f>MID(Результаты!$G101,16,1)</f>
      </c>
      <c r="S103">
        <f>MID(Результаты!$G101,17,1)</f>
      </c>
      <c r="T103">
        <f>MID(Результаты!$G101,18,1)</f>
      </c>
      <c r="U103">
        <f>MID(Результаты!$H101,1,1)</f>
      </c>
      <c r="V103">
        <f>MID(Результаты!$H101,2,1)</f>
      </c>
      <c r="W103">
        <f>MID(Результаты!$H101,3,1)</f>
      </c>
      <c r="X103">
        <f>MID(Результаты!$H101,4,1)</f>
      </c>
      <c r="Y103">
        <f>MID(Результаты!$H101,5,1)</f>
      </c>
      <c r="Z103">
        <f>MID(Результаты!$H101,6,1)</f>
      </c>
      <c r="AA103">
        <f>MID(Результаты!$H101,7,1)</f>
      </c>
      <c r="AB103">
        <f>MID(Результаты!$H101,8,1)</f>
      </c>
      <c r="AC103">
        <f>MID(Результаты!$H101,9,1)</f>
      </c>
      <c r="AD103">
        <f>MID(Результаты!$H101,10,1)</f>
      </c>
      <c r="AE103" t="e">
        <f>VALUE(MID(Результаты!$I101,1,1))</f>
        <v>#VALUE!</v>
      </c>
      <c r="AF103" t="e">
        <f>VALUE(MID(Результаты!$I101,5,1))</f>
        <v>#VALUE!</v>
      </c>
      <c r="AG103" t="e">
        <f>VALUE(MID(Результаты!$I101,9,1))</f>
        <v>#VALUE!</v>
      </c>
      <c r="AH103" t="e">
        <f>VALUE(MID(Результаты!$I101,13,1))</f>
        <v>#VALUE!</v>
      </c>
      <c r="AI103">
        <f>Результаты!J101</f>
        <v>0</v>
      </c>
      <c r="AJ103">
        <f>Результаты!K101</f>
        <v>0</v>
      </c>
    </row>
    <row r="104" spans="1:36" ht="12.75">
      <c r="A104">
        <v>100</v>
      </c>
      <c r="C104">
        <f>MID(Результаты!$G102,1,1)</f>
      </c>
      <c r="D104">
        <f>MID(Результаты!$G102,2,1)</f>
      </c>
      <c r="E104">
        <f>MID(Результаты!$G102,3,1)</f>
      </c>
      <c r="F104">
        <f>MID(Результаты!$G102,4,1)</f>
      </c>
      <c r="G104">
        <f>MID(Результаты!$G102,5,1)</f>
      </c>
      <c r="H104">
        <f>MID(Результаты!$G102,6,1)</f>
      </c>
      <c r="I104">
        <f>MID(Результаты!$G102,7,1)</f>
      </c>
      <c r="J104">
        <f>MID(Результаты!$G102,8,1)</f>
      </c>
      <c r="K104">
        <f>MID(Результаты!$G102,9,1)</f>
      </c>
      <c r="L104">
        <f>MID(Результаты!$G102,10,1)</f>
      </c>
      <c r="M104">
        <f>MID(Результаты!$G102,11,1)</f>
      </c>
      <c r="N104">
        <f>MID(Результаты!$G102,12,1)</f>
      </c>
      <c r="O104">
        <f>MID(Результаты!$G102,13,1)</f>
      </c>
      <c r="P104">
        <f>MID(Результаты!$G102,14,1)</f>
      </c>
      <c r="Q104">
        <f>MID(Результаты!$G102,15,1)</f>
      </c>
      <c r="R104">
        <f>MID(Результаты!$G102,16,1)</f>
      </c>
      <c r="S104">
        <f>MID(Результаты!$G102,17,1)</f>
      </c>
      <c r="T104">
        <f>MID(Результаты!$G102,18,1)</f>
      </c>
      <c r="U104">
        <f>MID(Результаты!$H102,1,1)</f>
      </c>
      <c r="V104">
        <f>MID(Результаты!$H102,2,1)</f>
      </c>
      <c r="W104">
        <f>MID(Результаты!$H102,3,1)</f>
      </c>
      <c r="X104">
        <f>MID(Результаты!$H102,4,1)</f>
      </c>
      <c r="Y104">
        <f>MID(Результаты!$H102,5,1)</f>
      </c>
      <c r="Z104">
        <f>MID(Результаты!$H102,6,1)</f>
      </c>
      <c r="AA104">
        <f>MID(Результаты!$H102,7,1)</f>
      </c>
      <c r="AB104">
        <f>MID(Результаты!$H102,8,1)</f>
      </c>
      <c r="AC104">
        <f>MID(Результаты!$H102,9,1)</f>
      </c>
      <c r="AD104">
        <f>MID(Результаты!$H102,10,1)</f>
      </c>
      <c r="AE104" t="e">
        <f>VALUE(MID(Результаты!$I102,1,1))</f>
        <v>#VALUE!</v>
      </c>
      <c r="AF104" t="e">
        <f>VALUE(MID(Результаты!$I102,5,1))</f>
        <v>#VALUE!</v>
      </c>
      <c r="AG104" t="e">
        <f>VALUE(MID(Результаты!$I102,9,1))</f>
        <v>#VALUE!</v>
      </c>
      <c r="AH104" t="e">
        <f>VALUE(MID(Результаты!$I102,13,1))</f>
        <v>#VALUE!</v>
      </c>
      <c r="AI104">
        <f>Результаты!J102</f>
        <v>0</v>
      </c>
      <c r="AJ104">
        <f>Результаты!K102</f>
        <v>0</v>
      </c>
    </row>
    <row r="105" spans="2:36" ht="12.75">
      <c r="B105" s="2" t="s">
        <v>23</v>
      </c>
      <c r="C105" s="1" t="e">
        <f>COUNTIF(C5:C104,"+")*100/$J$1</f>
        <v>#DIV/0!</v>
      </c>
      <c r="D105" s="1" t="e">
        <f aca="true" t="shared" si="0" ref="D105:AD105">COUNTIF(D5:D104,"+")*100/$J$1</f>
        <v>#DIV/0!</v>
      </c>
      <c r="E105" s="1" t="e">
        <f t="shared" si="0"/>
        <v>#DIV/0!</v>
      </c>
      <c r="F105" s="1" t="e">
        <f t="shared" si="0"/>
        <v>#DIV/0!</v>
      </c>
      <c r="G105" s="1" t="e">
        <f t="shared" si="0"/>
        <v>#DIV/0!</v>
      </c>
      <c r="H105" s="1" t="e">
        <f t="shared" si="0"/>
        <v>#DIV/0!</v>
      </c>
      <c r="I105" s="1" t="e">
        <f t="shared" si="0"/>
        <v>#DIV/0!</v>
      </c>
      <c r="J105" s="1" t="e">
        <f t="shared" si="0"/>
        <v>#DIV/0!</v>
      </c>
      <c r="K105" s="1" t="e">
        <f t="shared" si="0"/>
        <v>#DIV/0!</v>
      </c>
      <c r="L105" s="1" t="e">
        <f t="shared" si="0"/>
        <v>#DIV/0!</v>
      </c>
      <c r="M105" s="1" t="e">
        <f t="shared" si="0"/>
        <v>#DIV/0!</v>
      </c>
      <c r="N105" s="1" t="e">
        <f t="shared" si="0"/>
        <v>#DIV/0!</v>
      </c>
      <c r="O105" s="1" t="e">
        <f t="shared" si="0"/>
        <v>#DIV/0!</v>
      </c>
      <c r="P105" s="1" t="e">
        <f t="shared" si="0"/>
        <v>#DIV/0!</v>
      </c>
      <c r="Q105" s="1" t="e">
        <f t="shared" si="0"/>
        <v>#DIV/0!</v>
      </c>
      <c r="R105" s="1" t="e">
        <f t="shared" si="0"/>
        <v>#DIV/0!</v>
      </c>
      <c r="S105" s="1" t="e">
        <f t="shared" si="0"/>
        <v>#DIV/0!</v>
      </c>
      <c r="T105" s="1" t="e">
        <f t="shared" si="0"/>
        <v>#DIV/0!</v>
      </c>
      <c r="U105" s="1" t="e">
        <f t="shared" si="0"/>
        <v>#DIV/0!</v>
      </c>
      <c r="V105" s="1" t="e">
        <f t="shared" si="0"/>
        <v>#DIV/0!</v>
      </c>
      <c r="W105" s="1" t="e">
        <f t="shared" si="0"/>
        <v>#DIV/0!</v>
      </c>
      <c r="X105" s="1" t="e">
        <f t="shared" si="0"/>
        <v>#DIV/0!</v>
      </c>
      <c r="Y105" s="1" t="e">
        <f t="shared" si="0"/>
        <v>#DIV/0!</v>
      </c>
      <c r="Z105" s="1" t="e">
        <f t="shared" si="0"/>
        <v>#DIV/0!</v>
      </c>
      <c r="AA105" s="1" t="e">
        <f t="shared" si="0"/>
        <v>#DIV/0!</v>
      </c>
      <c r="AB105" s="1" t="e">
        <f t="shared" si="0"/>
        <v>#DIV/0!</v>
      </c>
      <c r="AC105" s="1" t="e">
        <f t="shared" si="0"/>
        <v>#DIV/0!</v>
      </c>
      <c r="AD105" s="1" t="e">
        <f t="shared" si="0"/>
        <v>#DIV/0!</v>
      </c>
      <c r="AE105" s="1" t="e">
        <f>SUMIF(AE5:AE54,"&gt;0")*100/(AE3*$J$1)</f>
        <v>#DIV/0!</v>
      </c>
      <c r="AF105" s="1" t="e">
        <f>SUMIF(AF5:AF54,"&gt;0")*100/(AF3*$J$1)</f>
        <v>#DIV/0!</v>
      </c>
      <c r="AG105" s="1" t="e">
        <f>SUMIF(AG5:AG54,"&gt;0")*100/(AG3*$J$1)</f>
        <v>#DIV/0!</v>
      </c>
      <c r="AH105" s="1" t="e">
        <f>SUMIF(AH5:AH54,"&gt;0")*100/(AH3*$J$1)</f>
        <v>#DIV/0!</v>
      </c>
      <c r="AI105" s="1" t="e">
        <f>SUM(AI5:AI104)/J1</f>
        <v>#DIV/0!</v>
      </c>
      <c r="AJ105" s="1" t="e">
        <f>SUM(AJ5:AJ104)/J1</f>
        <v>#DIV/0!</v>
      </c>
    </row>
    <row r="106" spans="2:34" ht="12.75"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0" ht="96" customHeight="1">
      <c r="A107" s="82" t="s">
        <v>185</v>
      </c>
      <c r="B107" s="83" t="s">
        <v>184</v>
      </c>
      <c r="C107" s="99" t="s">
        <v>120</v>
      </c>
      <c r="D107" s="99" t="s">
        <v>119</v>
      </c>
      <c r="E107" s="84" t="s">
        <v>80</v>
      </c>
      <c r="F107" s="84" t="s">
        <v>88</v>
      </c>
      <c r="G107" s="84" t="s">
        <v>31</v>
      </c>
      <c r="H107" s="49"/>
      <c r="I107" s="85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37"/>
      <c r="U107" s="37"/>
      <c r="V107" s="37"/>
      <c r="W107" s="15"/>
      <c r="X107" s="15"/>
      <c r="Y107" s="15"/>
      <c r="Z107" s="15"/>
      <c r="AA107" s="15"/>
      <c r="AB107" s="15"/>
      <c r="AC107" s="15"/>
      <c r="AD107" s="15"/>
    </row>
    <row r="108" spans="1:34" ht="12.75">
      <c r="A108" s="86">
        <v>1</v>
      </c>
      <c r="B108" s="87" t="s">
        <v>133</v>
      </c>
      <c r="C108" s="86">
        <f aca="true" t="shared" si="1" ref="C108:C118">SUM(E108:G108)</f>
        <v>5</v>
      </c>
      <c r="D108" s="88" t="e">
        <f>AVERAGE(D105,E105,M105,U105,AA105)</f>
        <v>#DIV/0!</v>
      </c>
      <c r="E108" s="86">
        <f>COUNTIF(Содержание!$H4:$H8,"Б")</f>
        <v>3</v>
      </c>
      <c r="F108" s="86">
        <f>COUNTIF(Содержание!$H4:$H8,"П")</f>
        <v>2</v>
      </c>
      <c r="G108" s="86">
        <f>COUNTIF(Содержание!$H4:$H8,"В")</f>
        <v>0</v>
      </c>
      <c r="H108" s="49"/>
      <c r="I108" s="89"/>
      <c r="J108" s="41"/>
      <c r="K108" s="41"/>
      <c r="L108" s="3"/>
      <c r="M108" s="3"/>
      <c r="N108" s="3"/>
      <c r="O108" s="40"/>
      <c r="P108" s="3"/>
      <c r="Q108" s="3"/>
      <c r="R108" s="3"/>
      <c r="S108" s="40"/>
      <c r="T108" s="38"/>
      <c r="U108" s="38"/>
      <c r="V108" s="38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:34" ht="12.75">
      <c r="A109" s="86">
        <v>2</v>
      </c>
      <c r="B109" s="87" t="s">
        <v>149</v>
      </c>
      <c r="C109" s="86">
        <f t="shared" si="1"/>
        <v>1</v>
      </c>
      <c r="D109" s="88" t="e">
        <f>AVERAGE(L105)</f>
        <v>#DIV/0!</v>
      </c>
      <c r="E109" s="86">
        <f>COUNTIF(Содержание!$H9,"Б")</f>
        <v>1</v>
      </c>
      <c r="F109" s="86">
        <f>COUNTIF(Содержание!$H9,"П")</f>
        <v>0</v>
      </c>
      <c r="G109" s="86">
        <f>COUNTIF(Содержание!$H9,"В")</f>
        <v>0</v>
      </c>
      <c r="H109" s="49"/>
      <c r="I109" s="89"/>
      <c r="J109" s="41"/>
      <c r="K109" s="41"/>
      <c r="L109" s="3"/>
      <c r="M109" s="3"/>
      <c r="N109" s="3"/>
      <c r="O109" s="40"/>
      <c r="P109" s="3"/>
      <c r="Q109" s="3"/>
      <c r="R109" s="3"/>
      <c r="S109" s="40"/>
      <c r="T109" s="38"/>
      <c r="U109" s="38"/>
      <c r="V109" s="38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  <row r="110" spans="1:34" ht="12.75">
      <c r="A110" s="86">
        <v>3</v>
      </c>
      <c r="B110" s="87" t="s">
        <v>126</v>
      </c>
      <c r="C110" s="86">
        <f t="shared" si="1"/>
        <v>3</v>
      </c>
      <c r="D110" s="88" t="e">
        <f>AVERAGE(C105,W105,F105)</f>
        <v>#DIV/0!</v>
      </c>
      <c r="E110" s="86">
        <f>COUNTIF(Содержание!$H10:$H12,"Б")</f>
        <v>2</v>
      </c>
      <c r="F110" s="86">
        <f>COUNTIF(Содержание!$H10:$H12,"П")</f>
        <v>1</v>
      </c>
      <c r="G110" s="86">
        <f>COUNTIF(Содержание!$H10:$H12,"В")</f>
        <v>0</v>
      </c>
      <c r="H110" s="49"/>
      <c r="I110" s="89"/>
      <c r="J110" s="41"/>
      <c r="K110" s="41"/>
      <c r="L110" s="3"/>
      <c r="M110" s="3"/>
      <c r="N110" s="3"/>
      <c r="O110" s="40"/>
      <c r="P110" s="3"/>
      <c r="Q110" s="3"/>
      <c r="R110" s="3"/>
      <c r="S110" s="40"/>
      <c r="T110" s="38"/>
      <c r="U110" s="38"/>
      <c r="V110" s="38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</row>
    <row r="111" spans="1:34" ht="12.75">
      <c r="A111" s="86">
        <v>4</v>
      </c>
      <c r="B111" s="87" t="s">
        <v>144</v>
      </c>
      <c r="C111" s="86">
        <f t="shared" si="1"/>
        <v>7</v>
      </c>
      <c r="D111" s="88" t="e">
        <f>AVERAGE(I105,J105,K105,X105,Z105,AG105,H105)</f>
        <v>#DIV/0!</v>
      </c>
      <c r="E111" s="86">
        <f>COUNTIF(Содержание!$H13:$H19,"Б")</f>
        <v>2</v>
      </c>
      <c r="F111" s="86">
        <f>COUNTIF(Содержание!$H13:$H19,"П")</f>
        <v>3</v>
      </c>
      <c r="G111" s="86">
        <f>COUNTIF(Содержание!$H13:$H19,"В")</f>
        <v>2</v>
      </c>
      <c r="H111" s="49"/>
      <c r="I111" s="89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38"/>
      <c r="U111" s="38"/>
      <c r="V111" s="38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</row>
    <row r="112" spans="1:34" ht="12.75">
      <c r="A112" s="86">
        <v>5</v>
      </c>
      <c r="B112" s="87" t="s">
        <v>153</v>
      </c>
      <c r="C112" s="86">
        <f t="shared" si="1"/>
        <v>5</v>
      </c>
      <c r="D112" s="88" t="e">
        <f>AVERAGE(N105,AB105,Y105,T105,V105)</f>
        <v>#DIV/0!</v>
      </c>
      <c r="E112" s="86">
        <f>COUNTIF(Содержание!$H20:$H24,"Б")</f>
        <v>3</v>
      </c>
      <c r="F112" s="86">
        <f>COUNTIF(Содержание!$H20:$H24,"П")</f>
        <v>1</v>
      </c>
      <c r="G112" s="86">
        <f>COUNTIF(Содержание!$H20:$H24,"В")</f>
        <v>1</v>
      </c>
      <c r="H112" s="49"/>
      <c r="I112" s="89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</row>
    <row r="113" spans="1:34" ht="12.75">
      <c r="A113" s="86">
        <v>6</v>
      </c>
      <c r="B113" s="87" t="s">
        <v>141</v>
      </c>
      <c r="C113" s="86">
        <f t="shared" si="1"/>
        <v>4</v>
      </c>
      <c r="D113" s="88" t="e">
        <f>AVERAGE(G105,AE105,AF105,AH105)</f>
        <v>#DIV/0!</v>
      </c>
      <c r="E113" s="86">
        <f>COUNTIF(Содержание!$H25:$H28,"Б")</f>
        <v>1</v>
      </c>
      <c r="F113" s="86">
        <f>COUNTIF(Содержание!$H25:$H28,"П")</f>
        <v>1</v>
      </c>
      <c r="G113" s="86">
        <f>COUNTIF(Содержание!$H25:$H28,"В")</f>
        <v>2</v>
      </c>
      <c r="H113" s="49"/>
      <c r="I113" s="89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</row>
    <row r="114" spans="1:34" ht="24">
      <c r="A114" s="86">
        <v>7</v>
      </c>
      <c r="B114" s="87" t="s">
        <v>156</v>
      </c>
      <c r="C114" s="86">
        <f t="shared" si="1"/>
        <v>1</v>
      </c>
      <c r="D114" s="88" t="e">
        <f>AVERAGE(O105)</f>
        <v>#DIV/0!</v>
      </c>
      <c r="E114" s="86">
        <f>COUNTIF(Содержание!$H29,"Б")</f>
        <v>1</v>
      </c>
      <c r="F114" s="86">
        <f>COUNTIF(Содержание!$H29,"П")</f>
        <v>0</v>
      </c>
      <c r="G114" s="86">
        <f>COUNTIF(Содержание!$H29,"В")</f>
        <v>0</v>
      </c>
      <c r="H114" s="49"/>
      <c r="I114" s="90"/>
      <c r="J114" s="40"/>
      <c r="K114" s="40"/>
      <c r="L114" s="41"/>
      <c r="M114" s="40"/>
      <c r="N114" s="40"/>
      <c r="O114" s="40"/>
      <c r="P114" s="40"/>
      <c r="Q114" s="41"/>
      <c r="R114" s="40"/>
      <c r="S114" s="41"/>
      <c r="T114" s="41"/>
      <c r="U114" s="40"/>
      <c r="V114" s="40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</row>
    <row r="115" spans="1:34" ht="36">
      <c r="A115" s="86">
        <v>8</v>
      </c>
      <c r="B115" s="87" t="s">
        <v>161</v>
      </c>
      <c r="C115" s="86">
        <f t="shared" si="1"/>
        <v>1</v>
      </c>
      <c r="D115" s="88" t="e">
        <f>AVERAGE(Расчет!Q105)</f>
        <v>#DIV/0!</v>
      </c>
      <c r="E115" s="86">
        <f>COUNTIF(Содержание!$H30,"Б")</f>
        <v>0</v>
      </c>
      <c r="F115" s="86">
        <f>COUNTIF(Содержание!$H30,"П")</f>
        <v>1</v>
      </c>
      <c r="G115" s="86">
        <f>COUNTIF(Содержание!$H30,"В")</f>
        <v>0</v>
      </c>
      <c r="H115" s="49"/>
      <c r="I115" s="90"/>
      <c r="J115" s="40"/>
      <c r="K115" s="40"/>
      <c r="L115" s="40"/>
      <c r="M115" s="40"/>
      <c r="N115" s="40"/>
      <c r="O115" s="40"/>
      <c r="P115" s="40"/>
      <c r="Q115" s="41"/>
      <c r="R115" s="40"/>
      <c r="S115" s="41"/>
      <c r="T115" s="42"/>
      <c r="U115" s="43"/>
      <c r="V115" s="40"/>
      <c r="W115" s="20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 spans="1:34" ht="12.75">
      <c r="A116" s="86">
        <v>9</v>
      </c>
      <c r="B116" s="87" t="s">
        <v>165</v>
      </c>
      <c r="C116" s="86">
        <f t="shared" si="1"/>
        <v>2</v>
      </c>
      <c r="D116" s="88" t="e">
        <f>AVERAGE(R105,S105)</f>
        <v>#DIV/0!</v>
      </c>
      <c r="E116" s="86">
        <f>COUNTIF(Содержание!$H31:$H32,"Б")</f>
        <v>2</v>
      </c>
      <c r="F116" s="86">
        <f>COUNTIF(Содержание!$H31:$H32,"П")</f>
        <v>0</v>
      </c>
      <c r="G116" s="86">
        <f>COUNTIF(Содержание!$H31:$H32,"В")</f>
        <v>0</v>
      </c>
      <c r="H116" s="49"/>
      <c r="I116" s="90"/>
      <c r="J116" s="40"/>
      <c r="K116" s="40"/>
      <c r="L116" s="40"/>
      <c r="M116" s="40"/>
      <c r="N116" s="40"/>
      <c r="O116" s="40"/>
      <c r="P116" s="40"/>
      <c r="Q116" s="40"/>
      <c r="R116" s="41"/>
      <c r="S116" s="3"/>
      <c r="T116" s="3"/>
      <c r="U116" s="3"/>
      <c r="V116" s="40"/>
      <c r="W116" s="20"/>
      <c r="Z116" s="16"/>
      <c r="AA116" s="16"/>
      <c r="AB116" s="16"/>
      <c r="AC116" s="16"/>
      <c r="AD116" s="16"/>
      <c r="AE116" s="16"/>
      <c r="AF116" s="16"/>
      <c r="AG116" s="16"/>
      <c r="AH116" s="16"/>
    </row>
    <row r="117" spans="1:34" ht="24">
      <c r="A117" s="86">
        <v>10</v>
      </c>
      <c r="B117" s="87" t="s">
        <v>159</v>
      </c>
      <c r="C117" s="86">
        <f t="shared" si="1"/>
        <v>1</v>
      </c>
      <c r="D117" s="88" t="e">
        <f>AVERAGE(P105)</f>
        <v>#DIV/0!</v>
      </c>
      <c r="E117" s="86">
        <f>COUNTIF(Содержание!$H33,"Б")</f>
        <v>1</v>
      </c>
      <c r="F117" s="86">
        <f>COUNTIF(Содержание!$H33,"П")</f>
        <v>0</v>
      </c>
      <c r="G117" s="86">
        <f>COUNTIF(Содержание!$H33,"В")</f>
        <v>0</v>
      </c>
      <c r="H117" s="49"/>
      <c r="I117" s="90"/>
      <c r="J117" s="40"/>
      <c r="K117" s="40"/>
      <c r="L117" s="40"/>
      <c r="M117" s="40"/>
      <c r="N117" s="40"/>
      <c r="O117" s="40"/>
      <c r="P117" s="40"/>
      <c r="Q117" s="40"/>
      <c r="R117" s="41"/>
      <c r="S117" s="3"/>
      <c r="T117" s="3"/>
      <c r="U117" s="3"/>
      <c r="V117" s="40"/>
      <c r="W117" s="20"/>
      <c r="Z117" s="16"/>
      <c r="AA117" s="16"/>
      <c r="AB117" s="16"/>
      <c r="AC117" s="16"/>
      <c r="AD117" s="16"/>
      <c r="AE117" s="16"/>
      <c r="AF117" s="16"/>
      <c r="AG117" s="16"/>
      <c r="AH117" s="16"/>
    </row>
    <row r="118" spans="1:34" ht="12.75">
      <c r="A118" s="86">
        <v>11</v>
      </c>
      <c r="B118" s="87" t="s">
        <v>113</v>
      </c>
      <c r="C118" s="86">
        <f t="shared" si="1"/>
        <v>2</v>
      </c>
      <c r="D118" s="88" t="e">
        <f>AVERAGE(AC105,AD105)</f>
        <v>#DIV/0!</v>
      </c>
      <c r="E118" s="86">
        <f>COUNTIF(Содержание!$H34:$H35,"Б")</f>
        <v>1</v>
      </c>
      <c r="F118" s="86">
        <f>COUNTIF(Содержание!$H34:$H35,"П")</f>
        <v>1</v>
      </c>
      <c r="G118" s="86">
        <f>COUNTIF(Содержание!$H34:$H35,"В")</f>
        <v>0</v>
      </c>
      <c r="H118" s="49"/>
      <c r="I118" s="90"/>
      <c r="J118" s="40"/>
      <c r="K118" s="40"/>
      <c r="L118" s="40"/>
      <c r="M118" s="40"/>
      <c r="N118" s="40"/>
      <c r="O118" s="40"/>
      <c r="P118" s="40"/>
      <c r="Q118" s="40"/>
      <c r="R118" s="41"/>
      <c r="S118" s="3"/>
      <c r="T118" s="3"/>
      <c r="U118" s="3"/>
      <c r="V118" s="40"/>
      <c r="W118" s="20"/>
      <c r="Z118" s="16"/>
      <c r="AA118" s="16"/>
      <c r="AB118" s="16"/>
      <c r="AC118" s="16"/>
      <c r="AD118" s="16"/>
      <c r="AE118" s="16"/>
      <c r="AF118" s="16"/>
      <c r="AG118" s="16"/>
      <c r="AH118" s="16"/>
    </row>
    <row r="119" spans="1:22" ht="12.75">
      <c r="A119" s="82" t="s">
        <v>185</v>
      </c>
      <c r="B119" s="91" t="s">
        <v>190</v>
      </c>
      <c r="C119" s="99" t="s">
        <v>120</v>
      </c>
      <c r="D119" s="99" t="s">
        <v>119</v>
      </c>
      <c r="E119" s="86"/>
      <c r="F119" s="86"/>
      <c r="G119" s="86"/>
      <c r="H119" s="49"/>
      <c r="I119" s="92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</row>
    <row r="120" spans="1:22" ht="12.75">
      <c r="A120" s="82">
        <v>1</v>
      </c>
      <c r="B120" s="93" t="s">
        <v>122</v>
      </c>
      <c r="C120" s="82">
        <v>17</v>
      </c>
      <c r="D120" s="88" t="e">
        <f>AVERAGE(M105,E105,U105,L105,C105,F105,J105,K105,N105,Y105,V105,G105,O105,R105,S105,P105,AC105)</f>
        <v>#DIV/0!</v>
      </c>
      <c r="E120" s="94"/>
      <c r="F120" s="94"/>
      <c r="G120" s="94"/>
      <c r="H120" s="94"/>
      <c r="I120" s="92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</row>
    <row r="121" spans="1:22" ht="12.75">
      <c r="A121" s="82">
        <v>2</v>
      </c>
      <c r="B121" s="93" t="s">
        <v>123</v>
      </c>
      <c r="C121" s="82">
        <v>10</v>
      </c>
      <c r="D121" s="88" t="e">
        <f>AVERAGE(D105,AA105,W105,I105,Z105,H105,AB105,AE105,Q105,AD105)</f>
        <v>#DIV/0!</v>
      </c>
      <c r="E121" s="94"/>
      <c r="F121" s="94"/>
      <c r="G121" s="94"/>
      <c r="H121" s="94"/>
      <c r="I121" s="94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</row>
    <row r="122" spans="1:9" ht="12.75">
      <c r="A122" s="50">
        <v>3</v>
      </c>
      <c r="B122" s="93" t="s">
        <v>124</v>
      </c>
      <c r="C122" s="82">
        <v>5</v>
      </c>
      <c r="D122" s="88" t="e">
        <f>AVERAGE(X105,AG105,T105,AF105,AH105)</f>
        <v>#DIV/0!</v>
      </c>
      <c r="E122" s="49"/>
      <c r="F122" s="49"/>
      <c r="G122" s="49"/>
      <c r="H122" s="49"/>
      <c r="I122" s="49"/>
    </row>
    <row r="123" spans="1:9" ht="12.75">
      <c r="A123" s="82" t="s">
        <v>185</v>
      </c>
      <c r="B123" s="95" t="s">
        <v>191</v>
      </c>
      <c r="C123" s="99" t="s">
        <v>120</v>
      </c>
      <c r="D123" s="99" t="s">
        <v>119</v>
      </c>
      <c r="E123" s="49"/>
      <c r="F123" s="49"/>
      <c r="G123" s="49"/>
      <c r="H123" s="49"/>
      <c r="I123" s="49"/>
    </row>
    <row r="124" spans="1:9" ht="24">
      <c r="A124" s="49">
        <v>1</v>
      </c>
      <c r="B124" s="96" t="s">
        <v>78</v>
      </c>
      <c r="C124" s="86">
        <v>6</v>
      </c>
      <c r="D124" s="88" t="e">
        <f>AVERAGE(E105,U105,C105,O105,Q105,R105)</f>
        <v>#DIV/0!</v>
      </c>
      <c r="E124" s="49"/>
      <c r="F124" s="49"/>
      <c r="G124" s="49"/>
      <c r="H124" s="49"/>
      <c r="I124" s="49"/>
    </row>
    <row r="125" spans="1:9" ht="24">
      <c r="A125" s="49">
        <v>2</v>
      </c>
      <c r="B125" s="96" t="s">
        <v>82</v>
      </c>
      <c r="C125" s="86">
        <v>17</v>
      </c>
      <c r="D125" s="88" t="e">
        <f>AVERAGE(AC105,P105,S105,AF105,G105,V105,Y105,AB105,N105,Z105,K105,J105,F105,W105,L105,AA105,M105)</f>
        <v>#DIV/0!</v>
      </c>
      <c r="E125" s="49"/>
      <c r="F125" s="49"/>
      <c r="G125" s="49"/>
      <c r="H125" s="49"/>
      <c r="I125" s="49"/>
    </row>
    <row r="126" spans="1:9" ht="24">
      <c r="A126" s="49">
        <v>3</v>
      </c>
      <c r="B126" s="96" t="s">
        <v>86</v>
      </c>
      <c r="C126" s="86">
        <v>9</v>
      </c>
      <c r="D126" s="88" t="e">
        <f>AVERAGE(D105,I105,X105,AG105,H105,T105,AE105,AH105,AD105)</f>
        <v>#DIV/0!</v>
      </c>
      <c r="E126" s="49"/>
      <c r="F126" s="49"/>
      <c r="G126" s="49"/>
      <c r="H126" s="49"/>
      <c r="I126" s="49"/>
    </row>
    <row r="127" spans="1:9" ht="12.75">
      <c r="A127" s="82" t="s">
        <v>185</v>
      </c>
      <c r="B127" s="97" t="s">
        <v>121</v>
      </c>
      <c r="C127" s="99" t="s">
        <v>120</v>
      </c>
      <c r="D127" s="99" t="s">
        <v>119</v>
      </c>
      <c r="E127" s="49"/>
      <c r="F127" s="49"/>
      <c r="G127" s="49"/>
      <c r="H127" s="49"/>
      <c r="I127" s="49"/>
    </row>
    <row r="128" spans="1:9" ht="12.75">
      <c r="A128" s="50">
        <v>1</v>
      </c>
      <c r="B128" s="98" t="s">
        <v>30</v>
      </c>
      <c r="C128" s="82">
        <v>18</v>
      </c>
      <c r="D128" s="88" t="e">
        <f>AVERAGE(C105:T105)</f>
        <v>#DIV/0!</v>
      </c>
      <c r="E128" s="49"/>
      <c r="F128" s="49"/>
      <c r="G128" s="49"/>
      <c r="H128" s="49"/>
      <c r="I128" s="49"/>
    </row>
    <row r="129" spans="1:9" ht="12.75">
      <c r="A129" s="50">
        <v>2</v>
      </c>
      <c r="B129" s="98" t="s">
        <v>31</v>
      </c>
      <c r="C129" s="82">
        <v>10</v>
      </c>
      <c r="D129" s="88" t="e">
        <f>AVERAGE(U105:AD105)</f>
        <v>#DIV/0!</v>
      </c>
      <c r="E129" s="49"/>
      <c r="F129" s="49"/>
      <c r="G129" s="49"/>
      <c r="H129" s="49"/>
      <c r="I129" s="49"/>
    </row>
    <row r="130" spans="1:9" ht="12.75">
      <c r="A130" s="50">
        <v>3</v>
      </c>
      <c r="B130" s="98" t="s">
        <v>32</v>
      </c>
      <c r="C130" s="82">
        <v>4</v>
      </c>
      <c r="D130" s="88" t="e">
        <f>AVERAGE(AE105:AH105)</f>
        <v>#DIV/0!</v>
      </c>
      <c r="E130" s="49"/>
      <c r="F130" s="49"/>
      <c r="G130" s="49"/>
      <c r="H130" s="49"/>
      <c r="I130" s="49"/>
    </row>
    <row r="131" spans="1:9" ht="12.75">
      <c r="A131" s="49"/>
      <c r="B131" s="44" t="s">
        <v>0</v>
      </c>
      <c r="C131" s="45"/>
      <c r="D131" s="46">
        <f>J1</f>
        <v>0</v>
      </c>
      <c r="E131" s="47"/>
      <c r="F131" s="47"/>
      <c r="G131" s="49"/>
      <c r="H131" s="49"/>
      <c r="I131" s="49"/>
    </row>
    <row r="132" spans="1:9" ht="12.75">
      <c r="A132" s="49"/>
      <c r="B132" s="44" t="s">
        <v>192</v>
      </c>
      <c r="C132" s="45"/>
      <c r="D132" s="48" t="e">
        <f>AJ105</f>
        <v>#DIV/0!</v>
      </c>
      <c r="E132" s="49"/>
      <c r="F132" s="49"/>
      <c r="G132" s="49"/>
      <c r="H132" s="49"/>
      <c r="I132" s="49"/>
    </row>
    <row r="133" spans="1:9" ht="24">
      <c r="A133" s="49"/>
      <c r="B133" s="44" t="s">
        <v>193</v>
      </c>
      <c r="C133" s="45"/>
      <c r="D133" s="45">
        <f>COUNTIF(AJ5:AJ104,"&gt;=41")</f>
        <v>0</v>
      </c>
      <c r="E133" s="49"/>
      <c r="F133" s="49"/>
      <c r="G133" s="49"/>
      <c r="H133" s="49"/>
      <c r="I133" s="49"/>
    </row>
    <row r="134" spans="1:9" ht="24">
      <c r="A134" s="49"/>
      <c r="B134" s="44" t="s">
        <v>194</v>
      </c>
      <c r="C134" s="50"/>
      <c r="D134" s="45">
        <f>COUNTIF(AJ5:AJ104,"&lt;41")-(100-J1)</f>
        <v>0</v>
      </c>
      <c r="E134" s="50"/>
      <c r="F134" s="50"/>
      <c r="G134" s="49"/>
      <c r="H134" s="49"/>
      <c r="I134" s="49"/>
    </row>
    <row r="135" spans="1:9" ht="12.75">
      <c r="A135" s="49"/>
      <c r="B135" s="44" t="s">
        <v>195</v>
      </c>
      <c r="C135" s="50"/>
      <c r="D135" s="51">
        <f>E135-F135</f>
        <v>0</v>
      </c>
      <c r="E135" s="52">
        <f>COUNTIF($AJ$5:$AJ$104,"&gt;=41")</f>
        <v>0</v>
      </c>
      <c r="F135" s="52">
        <f>COUNTIF($AJ$5:$AJ$104,"&gt;50")</f>
        <v>0</v>
      </c>
      <c r="G135" s="49"/>
      <c r="H135" s="49"/>
      <c r="I135" s="49"/>
    </row>
    <row r="136" spans="1:9" ht="12.75">
      <c r="A136" s="49"/>
      <c r="B136" s="44" t="s">
        <v>196</v>
      </c>
      <c r="C136" s="50"/>
      <c r="D136" s="45">
        <f>E136-F136</f>
        <v>0</v>
      </c>
      <c r="E136" s="52">
        <f>COUNTIF($AJ$5:$AJ$104,"&gt;=51")</f>
        <v>0</v>
      </c>
      <c r="F136" s="52">
        <f>COUNTIF($AJ$5:$AJ$104,"&gt;60")</f>
        <v>0</v>
      </c>
      <c r="G136" s="49"/>
      <c r="H136" s="49"/>
      <c r="I136" s="49"/>
    </row>
    <row r="137" spans="1:9" ht="12.75">
      <c r="A137" s="49"/>
      <c r="B137" s="44" t="s">
        <v>197</v>
      </c>
      <c r="C137" s="50"/>
      <c r="D137" s="45">
        <f>E137-F137</f>
        <v>0</v>
      </c>
      <c r="E137" s="52">
        <f>COUNTIF($AJ$5:$AJ$104,"&gt;=61")</f>
        <v>0</v>
      </c>
      <c r="F137" s="52">
        <f>COUNTIF($AJ$5:$AJ$104,"&gt;70")</f>
        <v>0</v>
      </c>
      <c r="G137" s="49"/>
      <c r="H137" s="49"/>
      <c r="I137" s="49"/>
    </row>
    <row r="138" spans="1:9" ht="12.75">
      <c r="A138" s="49"/>
      <c r="B138" s="44" t="s">
        <v>198</v>
      </c>
      <c r="C138" s="50"/>
      <c r="D138" s="45">
        <f>E138-F138</f>
        <v>0</v>
      </c>
      <c r="E138" s="52">
        <f>COUNTIF($AJ$5:$AJ$104,"&gt;=71")</f>
        <v>0</v>
      </c>
      <c r="F138" s="52">
        <f>COUNTIF($AJ$5:$AJ$104,"&gt;80")</f>
        <v>0</v>
      </c>
      <c r="G138" s="49"/>
      <c r="H138" s="49"/>
      <c r="I138" s="49"/>
    </row>
    <row r="139" spans="1:9" ht="12.75">
      <c r="A139" s="49"/>
      <c r="B139" s="44" t="s">
        <v>202</v>
      </c>
      <c r="C139" s="50"/>
      <c r="D139" s="45">
        <f>E139-F139</f>
        <v>0</v>
      </c>
      <c r="E139" s="52">
        <f>COUNTIF($AJ$5:$AJ$104,"&gt;=81")</f>
        <v>0</v>
      </c>
      <c r="F139" s="52">
        <f>COUNTIF($AJ$5:$AJ$104,"&gt;90")</f>
        <v>0</v>
      </c>
      <c r="G139" s="49"/>
      <c r="H139" s="49"/>
      <c r="I139" s="49"/>
    </row>
    <row r="140" spans="1:9" ht="12.75">
      <c r="A140" s="49"/>
      <c r="B140" s="44" t="s">
        <v>203</v>
      </c>
      <c r="C140" s="50"/>
      <c r="D140" s="45">
        <f>COUNTIF(AN7:AN106,"&gt;=91")</f>
        <v>0</v>
      </c>
      <c r="E140" s="50"/>
      <c r="F140" s="50"/>
      <c r="G140" s="49"/>
      <c r="H140" s="49"/>
      <c r="I140" s="49"/>
    </row>
    <row r="141" spans="1:9" ht="12.75">
      <c r="A141" s="49"/>
      <c r="B141" s="49"/>
      <c r="C141" s="49"/>
      <c r="D141" s="49"/>
      <c r="E141" s="49"/>
      <c r="F141" s="49"/>
      <c r="G141" s="49"/>
      <c r="H141" s="49"/>
      <c r="I141" s="49"/>
    </row>
    <row r="142" spans="1:9" ht="12.75">
      <c r="A142" s="49"/>
      <c r="B142" s="49"/>
      <c r="C142" s="49"/>
      <c r="D142" s="49"/>
      <c r="E142" s="49"/>
      <c r="F142" s="49"/>
      <c r="G142" s="49"/>
      <c r="H142" s="49"/>
      <c r="I142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pane ySplit="15" topLeftCell="BM16" activePane="bottomLeft" state="frozen"/>
      <selection pane="topLeft" activeCell="A1" sqref="A1"/>
      <selection pane="bottomLeft" activeCell="C26" sqref="C26"/>
    </sheetView>
  </sheetViews>
  <sheetFormatPr defaultColWidth="9.00390625" defaultRowHeight="12.75"/>
  <cols>
    <col min="1" max="3" width="4.875" style="0" customWidth="1"/>
    <col min="4" max="4" width="78.875" style="0" customWidth="1"/>
  </cols>
  <sheetData>
    <row r="1" spans="1:17" ht="12.75">
      <c r="A1" s="27" t="s">
        <v>199</v>
      </c>
      <c r="B1" s="27"/>
      <c r="C1" s="27"/>
      <c r="D1" s="29"/>
      <c r="E1" s="54"/>
      <c r="F1" s="53"/>
      <c r="G1" s="29"/>
      <c r="H1" s="29"/>
      <c r="I1" s="29"/>
      <c r="J1" s="11"/>
      <c r="K1" s="12"/>
      <c r="L1" s="11"/>
      <c r="M1" s="11"/>
      <c r="N1" s="11"/>
      <c r="O1" s="11"/>
      <c r="P1" s="11"/>
      <c r="Q1" s="11"/>
    </row>
    <row r="17" spans="1:4" ht="12.75">
      <c r="A17" s="14" t="s">
        <v>1</v>
      </c>
      <c r="B17" s="117" t="s">
        <v>80</v>
      </c>
      <c r="C17" s="117">
        <v>1</v>
      </c>
      <c r="D17" s="18" t="s">
        <v>48</v>
      </c>
    </row>
    <row r="18" spans="1:4" ht="12.75">
      <c r="A18" s="14" t="s">
        <v>2</v>
      </c>
      <c r="B18" s="117" t="s">
        <v>88</v>
      </c>
      <c r="C18" s="117">
        <v>1</v>
      </c>
      <c r="D18" s="18" t="s">
        <v>47</v>
      </c>
    </row>
    <row r="19" spans="1:4" ht="12.75">
      <c r="A19" s="14" t="s">
        <v>3</v>
      </c>
      <c r="B19" s="117" t="s">
        <v>80</v>
      </c>
      <c r="C19" s="117">
        <v>1</v>
      </c>
      <c r="D19" s="18" t="s">
        <v>136</v>
      </c>
    </row>
    <row r="20" spans="1:4" ht="12.75">
      <c r="A20" s="14" t="s">
        <v>4</v>
      </c>
      <c r="B20" s="117" t="s">
        <v>80</v>
      </c>
      <c r="C20" s="117">
        <v>1</v>
      </c>
      <c r="D20" s="18" t="s">
        <v>49</v>
      </c>
    </row>
    <row r="21" spans="1:4" ht="12.75">
      <c r="A21" s="14" t="s">
        <v>5</v>
      </c>
      <c r="B21" s="117" t="s">
        <v>80</v>
      </c>
      <c r="C21" s="117">
        <v>1</v>
      </c>
      <c r="D21" s="18" t="s">
        <v>139</v>
      </c>
    </row>
    <row r="22" spans="1:4" ht="12.75">
      <c r="A22" s="14" t="s">
        <v>6</v>
      </c>
      <c r="B22" s="117" t="s">
        <v>88</v>
      </c>
      <c r="C22" s="117">
        <v>1</v>
      </c>
      <c r="D22" s="18" t="s">
        <v>50</v>
      </c>
    </row>
    <row r="23" spans="1:4" s="13" customFormat="1" ht="12.75">
      <c r="A23" s="14" t="s">
        <v>7</v>
      </c>
      <c r="B23" s="117" t="s">
        <v>88</v>
      </c>
      <c r="C23" s="117">
        <v>1</v>
      </c>
      <c r="D23" s="18" t="s">
        <v>51</v>
      </c>
    </row>
    <row r="24" spans="1:4" s="13" customFormat="1" ht="12.75">
      <c r="A24" s="14" t="s">
        <v>8</v>
      </c>
      <c r="B24" s="117" t="s">
        <v>80</v>
      </c>
      <c r="C24" s="117">
        <v>1</v>
      </c>
      <c r="D24" s="18" t="s">
        <v>52</v>
      </c>
    </row>
    <row r="25" spans="1:4" s="13" customFormat="1" ht="12.75">
      <c r="A25" s="14" t="s">
        <v>9</v>
      </c>
      <c r="B25" s="117" t="s">
        <v>80</v>
      </c>
      <c r="C25" s="117">
        <v>1</v>
      </c>
      <c r="D25" s="18" t="s">
        <v>53</v>
      </c>
    </row>
    <row r="26" spans="1:4" s="13" customFormat="1" ht="12.75">
      <c r="A26" s="14" t="s">
        <v>10</v>
      </c>
      <c r="B26" s="117" t="s">
        <v>80</v>
      </c>
      <c r="C26" s="117">
        <v>1</v>
      </c>
      <c r="D26" s="18" t="s">
        <v>54</v>
      </c>
    </row>
    <row r="27" spans="1:4" ht="12.75">
      <c r="A27" s="14" t="s">
        <v>38</v>
      </c>
      <c r="B27" s="117" t="s">
        <v>80</v>
      </c>
      <c r="C27" s="117">
        <v>1</v>
      </c>
      <c r="D27" s="18" t="s">
        <v>55</v>
      </c>
    </row>
    <row r="28" spans="1:4" ht="12.75">
      <c r="A28" s="14" t="s">
        <v>39</v>
      </c>
      <c r="B28" s="117" t="s">
        <v>80</v>
      </c>
      <c r="C28" s="117">
        <v>1</v>
      </c>
      <c r="D28" s="18" t="s">
        <v>56</v>
      </c>
    </row>
    <row r="29" spans="1:4" ht="12.75">
      <c r="A29" s="14" t="s">
        <v>40</v>
      </c>
      <c r="B29" s="117" t="s">
        <v>80</v>
      </c>
      <c r="C29" s="117">
        <v>1</v>
      </c>
      <c r="D29" s="18" t="s">
        <v>57</v>
      </c>
    </row>
    <row r="30" spans="1:4" ht="12.75">
      <c r="A30" s="14" t="s">
        <v>41</v>
      </c>
      <c r="B30" s="117" t="s">
        <v>80</v>
      </c>
      <c r="C30" s="117">
        <v>1</v>
      </c>
      <c r="D30" s="18" t="s">
        <v>58</v>
      </c>
    </row>
    <row r="31" spans="1:4" s="13" customFormat="1" ht="12.75">
      <c r="A31" s="14" t="s">
        <v>42</v>
      </c>
      <c r="B31" s="117" t="s">
        <v>88</v>
      </c>
      <c r="C31" s="117">
        <v>1</v>
      </c>
      <c r="D31" s="18" t="s">
        <v>59</v>
      </c>
    </row>
    <row r="32" spans="1:4" ht="12.75">
      <c r="A32" s="14" t="s">
        <v>43</v>
      </c>
      <c r="B32" s="117" t="s">
        <v>80</v>
      </c>
      <c r="C32" s="117">
        <v>1</v>
      </c>
      <c r="D32" s="18" t="s">
        <v>60</v>
      </c>
    </row>
    <row r="33" spans="1:4" ht="12.75">
      <c r="A33" s="14" t="s">
        <v>44</v>
      </c>
      <c r="B33" s="117" t="s">
        <v>80</v>
      </c>
      <c r="C33" s="117">
        <v>1</v>
      </c>
      <c r="D33" s="18" t="s">
        <v>61</v>
      </c>
    </row>
    <row r="34" spans="1:4" ht="12.75">
      <c r="A34" s="14" t="s">
        <v>45</v>
      </c>
      <c r="B34" s="117" t="s">
        <v>31</v>
      </c>
      <c r="C34" s="117">
        <v>1</v>
      </c>
      <c r="D34" s="18" t="s">
        <v>73</v>
      </c>
    </row>
    <row r="35" spans="1:4" ht="12.75">
      <c r="A35" s="14" t="s">
        <v>11</v>
      </c>
      <c r="B35" s="117" t="s">
        <v>80</v>
      </c>
      <c r="C35" s="117">
        <v>1</v>
      </c>
      <c r="D35" s="18" t="s">
        <v>46</v>
      </c>
    </row>
    <row r="36" spans="1:4" s="13" customFormat="1" ht="12.75">
      <c r="A36" s="14" t="s">
        <v>12</v>
      </c>
      <c r="B36" s="117" t="s">
        <v>80</v>
      </c>
      <c r="C36" s="117">
        <v>1</v>
      </c>
      <c r="D36" s="18" t="s">
        <v>70</v>
      </c>
    </row>
    <row r="37" spans="1:4" ht="12.75">
      <c r="A37" s="14" t="s">
        <v>13</v>
      </c>
      <c r="B37" s="117" t="s">
        <v>88</v>
      </c>
      <c r="C37" s="117">
        <v>1</v>
      </c>
      <c r="D37" s="18" t="s">
        <v>170</v>
      </c>
    </row>
    <row r="38" spans="1:4" ht="12.75">
      <c r="A38" s="14" t="s">
        <v>14</v>
      </c>
      <c r="B38" s="117" t="s">
        <v>31</v>
      </c>
      <c r="C38" s="117">
        <v>1</v>
      </c>
      <c r="D38" s="18" t="s">
        <v>62</v>
      </c>
    </row>
    <row r="39" spans="1:4" s="13" customFormat="1" ht="12.75">
      <c r="A39" s="14" t="s">
        <v>15</v>
      </c>
      <c r="B39" s="117" t="s">
        <v>80</v>
      </c>
      <c r="C39" s="117">
        <v>1</v>
      </c>
      <c r="D39" s="19" t="s">
        <v>74</v>
      </c>
    </row>
    <row r="40" spans="1:4" ht="12.75">
      <c r="A40" s="14" t="s">
        <v>16</v>
      </c>
      <c r="B40" s="117" t="s">
        <v>88</v>
      </c>
      <c r="C40" s="117">
        <v>1</v>
      </c>
      <c r="D40" s="18" t="s">
        <v>62</v>
      </c>
    </row>
    <row r="41" spans="1:4" s="13" customFormat="1" ht="12.75">
      <c r="A41" s="14" t="s">
        <v>17</v>
      </c>
      <c r="B41" s="117" t="s">
        <v>88</v>
      </c>
      <c r="C41" s="117">
        <v>1</v>
      </c>
      <c r="D41" s="18" t="s">
        <v>63</v>
      </c>
    </row>
    <row r="42" spans="1:4" s="13" customFormat="1" ht="12.75">
      <c r="A42" s="14" t="s">
        <v>18</v>
      </c>
      <c r="B42" s="117" t="s">
        <v>88</v>
      </c>
      <c r="C42" s="117">
        <v>1</v>
      </c>
      <c r="D42" s="18" t="s">
        <v>64</v>
      </c>
    </row>
    <row r="43" spans="1:4" ht="12.75">
      <c r="A43" s="14" t="s">
        <v>71</v>
      </c>
      <c r="B43" s="117" t="s">
        <v>80</v>
      </c>
      <c r="C43" s="117">
        <v>1</v>
      </c>
      <c r="D43" s="18" t="s">
        <v>65</v>
      </c>
    </row>
    <row r="44" spans="1:4" s="13" customFormat="1" ht="12.75">
      <c r="A44" s="14" t="s">
        <v>72</v>
      </c>
      <c r="B44" s="117" t="s">
        <v>88</v>
      </c>
      <c r="C44" s="117">
        <v>1</v>
      </c>
      <c r="D44" s="18" t="s">
        <v>66</v>
      </c>
    </row>
    <row r="45" spans="1:4" ht="12.75">
      <c r="A45" s="14" t="s">
        <v>33</v>
      </c>
      <c r="B45" s="117" t="s">
        <v>88</v>
      </c>
      <c r="C45" s="117">
        <v>3</v>
      </c>
      <c r="D45" s="18" t="s">
        <v>67</v>
      </c>
    </row>
    <row r="46" spans="1:4" ht="12.75">
      <c r="A46" s="14" t="s">
        <v>34</v>
      </c>
      <c r="B46" s="117" t="s">
        <v>31</v>
      </c>
      <c r="C46" s="117">
        <v>2</v>
      </c>
      <c r="D46" s="18" t="s">
        <v>175</v>
      </c>
    </row>
    <row r="47" spans="1:4" ht="12.75">
      <c r="A47" s="14" t="s">
        <v>35</v>
      </c>
      <c r="B47" s="117" t="s">
        <v>31</v>
      </c>
      <c r="C47" s="117">
        <v>3</v>
      </c>
      <c r="D47" s="18" t="s">
        <v>68</v>
      </c>
    </row>
    <row r="48" spans="1:4" ht="12.75">
      <c r="A48" s="14" t="s">
        <v>36</v>
      </c>
      <c r="B48" s="117" t="s">
        <v>31</v>
      </c>
      <c r="C48" s="117">
        <v>4</v>
      </c>
      <c r="D48" s="18" t="s">
        <v>69</v>
      </c>
    </row>
  </sheetData>
  <hyperlinks>
    <hyperlink ref="D18" location="Содержание!G5" display="Умение подсчитывать информационный объем сообщения"/>
    <hyperlink ref="D19" location="Содержание!G6" display="Кодирование текстовой информации. Кодировка ASCII. Основные кодировки кириллицы. "/>
    <hyperlink ref="D20" location="Содержание!G12" display="Умения выполнять арифметические операции в двоичной, восьмеричной и шестнадцатеричной системах счисления"/>
    <hyperlink ref="D21" location="Содержание!G25" display="Использование переменных. Объявление переменной (тип, имя, значение). Локальные и глобальные переменные"/>
    <hyperlink ref="D22" location="Содержание!G19" display="Работа с массивами (заполнение, считывание, поиск, сортировка, массовые операции и др.) "/>
    <hyperlink ref="D23" location="Содержание!G13" display="Знание основных понятий и законов математической логики"/>
    <hyperlink ref="D24" location="Содержание!G14" display="Умения строить и преобразовывать логические выражения"/>
    <hyperlink ref="D25" location="Содержание!G15" display="Умения строить таблицы истинности и логические схемы"/>
    <hyperlink ref="D26" location="Содержание!G9" display="Умение представлять и считывать данные в разных типах информационных моделей (схемы, карты, таблицы, графики и формулы)."/>
    <hyperlink ref="D27" location="Содержание!G4" display="Умение кодировать и декодировать информацию"/>
    <hyperlink ref="D28" location="Содержание!G20" display="Формальное исполнение алгоритма, записанного на естественном языке"/>
    <hyperlink ref="D29" location="Содержание!G29" display="Знания о файловой системе организации данных"/>
    <hyperlink ref="D30" location="Содержание!G33" display="Знание технологии хранения, поиска и сортировки информации в базах данных"/>
    <hyperlink ref="D31" location="Содержание!G30" display="Знание технологии обработки графической информации"/>
    <hyperlink ref="D34" location="Содержание!G23" display="Умение исполнить алгоритм для конкретного исполнителя с фиксированным набором команд"/>
    <hyperlink ref="D35" location="Содержание!G7" display="Знания о методах измерения количества информации"/>
    <hyperlink ref="D36" location="Содержание!G24" display="Знание и умение использовать основные алгоритмические конструкции: следование, ветвление, цикл"/>
    <hyperlink ref="D37" location="Содержание!G11" display="Представление числовой информации в памяти компьютера. Перевод, сложение и умножение в разных системах счисления"/>
    <hyperlink ref="D38" location="Содержание!G16" display="Умение строить и преобразовывать логические выражения"/>
    <hyperlink ref="D39" location="Содержание!G22" display="Умение исполнять алгоритм в среде фомального исполнителя"/>
    <hyperlink ref="D40" location="Содержание!G17" display="Умение строить и преобразовывать логические выражения"/>
    <hyperlink ref="D41" location="Содержание!G8" display="Умение определять скорость передачи информации при заданной пропускной способности канала"/>
    <hyperlink ref="D42" location="Содержание!G21" display="Умение исполнять алгоритм, записанный на естественном языке"/>
    <hyperlink ref="D43" location="Содержание!G34" display="Знание базовых принципов организации и функционирования компьютерных сетей, адресации в сети"/>
    <hyperlink ref="D44" location="Содержание!G35" display="Умение осуществлять поиск информации в Интернет"/>
    <hyperlink ref="D45" location="Содержание!G26" display="Умение прочесть фрагмент программы  на языке программирования и исправить допущенные ошибки "/>
    <hyperlink ref="D46" location="Содержание!G27" display="Умения написать короткую (10-15 строк) простую программу обработки массива на языке программирования или записать алгоритм на естественном языке"/>
    <hyperlink ref="D47" location="Содержание!G18" display="Умение построить дерево игры по заданному алгоритму и обосновать выигрышную стратегию"/>
    <hyperlink ref="D48" location="Содержание!G28" display="Умения создавать собственные программы (30-50 строк) для решения задач средней сложности"/>
    <hyperlink ref="D17" location="Содержание!G10" display="Знания о системах счисления и двоичном представлении информации в памяти компьютера"/>
    <hyperlink ref="D33" location="Содержание!G32" display="Знания о визуализации данных с помощью диаграмм и графиков"/>
    <hyperlink ref="D32" location="Содержание!G31" display="Знание технологии обработки информации в электронных таблицах"/>
  </hyperlink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F64" sqref="F64"/>
    </sheetView>
  </sheetViews>
  <sheetFormatPr defaultColWidth="9.00390625" defaultRowHeight="12.75"/>
  <cols>
    <col min="1" max="1" width="3.375" style="49" customWidth="1"/>
    <col min="2" max="2" width="38.75390625" style="107" customWidth="1"/>
    <col min="3" max="3" width="8.875" style="49" customWidth="1"/>
    <col min="4" max="4" width="9.125" style="49" customWidth="1"/>
    <col min="5" max="5" width="8.375" style="49" customWidth="1"/>
    <col min="6" max="6" width="4.00390625" style="49" customWidth="1"/>
    <col min="7" max="7" width="43.875" style="49" customWidth="1"/>
    <col min="8" max="8" width="9.125" style="107" customWidth="1"/>
    <col min="9" max="16384" width="9.125" style="49" customWidth="1"/>
  </cols>
  <sheetData>
    <row r="1" spans="1:20" ht="12">
      <c r="A1" s="101" t="s">
        <v>200</v>
      </c>
      <c r="B1" s="105"/>
      <c r="C1" s="102"/>
      <c r="D1" s="103"/>
      <c r="E1" s="94"/>
      <c r="F1" s="94"/>
      <c r="G1" s="94"/>
      <c r="H1" s="106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3" spans="2:3" ht="12">
      <c r="B3" s="113" t="str">
        <f>Расчет!B131</f>
        <v>Всего учащихся</v>
      </c>
      <c r="C3" s="50">
        <f>Расчет!D131</f>
        <v>0</v>
      </c>
    </row>
    <row r="4" spans="2:3" ht="12">
      <c r="B4" s="113" t="str">
        <f>Расчет!B132</f>
        <v>Средний балл</v>
      </c>
      <c r="C4" s="114" t="e">
        <f>Расчет!D132</f>
        <v>#DIV/0!</v>
      </c>
    </row>
    <row r="5" spans="2:4" ht="24">
      <c r="B5" s="113" t="str">
        <f>Расчет!B133</f>
        <v>Колич. учащихся с баллами выше минимального (41 балл)</v>
      </c>
      <c r="C5" s="50">
        <f>Расчет!D133</f>
        <v>0</v>
      </c>
      <c r="D5" s="116" t="e">
        <f>C5/$C$3</f>
        <v>#DIV/0!</v>
      </c>
    </row>
    <row r="6" spans="2:4" ht="24">
      <c r="B6" s="113" t="str">
        <f>Расчет!B134</f>
        <v>Колич. учащихся с баллами ниже минимального (41 балл)</v>
      </c>
      <c r="C6" s="50">
        <f>Расчет!D134</f>
        <v>0</v>
      </c>
      <c r="D6" s="116" t="e">
        <f aca="true" t="shared" si="0" ref="D6:D12">C6/$C$3</f>
        <v>#DIV/0!</v>
      </c>
    </row>
    <row r="7" spans="2:4" ht="12">
      <c r="B7" s="113" t="str">
        <f>Расчет!B135</f>
        <v>Колич. учащихся с баллами 41-50</v>
      </c>
      <c r="C7" s="50">
        <f>Расчет!D135</f>
        <v>0</v>
      </c>
      <c r="D7" s="116" t="e">
        <f t="shared" si="0"/>
        <v>#DIV/0!</v>
      </c>
    </row>
    <row r="8" spans="2:4" ht="12">
      <c r="B8" s="113" t="str">
        <f>Расчет!B136</f>
        <v>Колич. учащихся с баллами 51-60</v>
      </c>
      <c r="C8" s="50">
        <f>Расчет!D136</f>
        <v>0</v>
      </c>
      <c r="D8" s="116" t="e">
        <f t="shared" si="0"/>
        <v>#DIV/0!</v>
      </c>
    </row>
    <row r="9" spans="2:4" ht="12">
      <c r="B9" s="113" t="str">
        <f>Расчет!B137</f>
        <v>Колич. учащихся с баллами 61-70</v>
      </c>
      <c r="C9" s="50">
        <f>Расчет!D137</f>
        <v>0</v>
      </c>
      <c r="D9" s="116" t="e">
        <f t="shared" si="0"/>
        <v>#DIV/0!</v>
      </c>
    </row>
    <row r="10" spans="2:4" ht="12">
      <c r="B10" s="113" t="str">
        <f>Расчет!B138</f>
        <v>Колич. учащихся с баллами 71-80</v>
      </c>
      <c r="C10" s="50">
        <f>Расчет!D138</f>
        <v>0</v>
      </c>
      <c r="D10" s="116" t="e">
        <f t="shared" si="0"/>
        <v>#DIV/0!</v>
      </c>
    </row>
    <row r="11" spans="2:4" ht="12">
      <c r="B11" s="113" t="str">
        <f>Расчет!B139</f>
        <v>Колич. учащихся с баллами 81-90</v>
      </c>
      <c r="C11" s="50">
        <f>Расчет!D139</f>
        <v>0</v>
      </c>
      <c r="D11" s="116" t="e">
        <f t="shared" si="0"/>
        <v>#DIV/0!</v>
      </c>
    </row>
    <row r="12" spans="2:4" ht="12">
      <c r="B12" s="113" t="str">
        <f>Расчет!B140</f>
        <v>Колич. учащихся с баллами 91-100</v>
      </c>
      <c r="C12" s="50">
        <f>Расчет!D140</f>
        <v>0</v>
      </c>
      <c r="D12" s="116" t="e">
        <f t="shared" si="0"/>
        <v>#DIV/0!</v>
      </c>
    </row>
    <row r="13" spans="2:3" ht="12">
      <c r="B13" s="115"/>
      <c r="C13" s="115"/>
    </row>
    <row r="14" spans="2:3" ht="12">
      <c r="B14" s="115"/>
      <c r="C14" s="115"/>
    </row>
    <row r="15" spans="2:8" ht="24">
      <c r="B15" s="115"/>
      <c r="C15" s="115"/>
      <c r="F15" s="108" t="str">
        <f>Расчет!A107</f>
        <v>№</v>
      </c>
      <c r="G15" s="108" t="str">
        <f>Расчет!B107</f>
        <v>Блоки</v>
      </c>
      <c r="H15" s="108" t="str">
        <f>Расчет!C107</f>
        <v>Кол. заданий</v>
      </c>
    </row>
    <row r="16" spans="2:8" ht="12">
      <c r="B16" s="115"/>
      <c r="C16" s="115"/>
      <c r="F16" s="108">
        <f>Расчет!A108</f>
        <v>1</v>
      </c>
      <c r="G16" s="110" t="str">
        <f>Расчет!B108</f>
        <v>Информация и ее кодирование</v>
      </c>
      <c r="H16" s="109">
        <f>Расчет!C108</f>
        <v>5</v>
      </c>
    </row>
    <row r="17" spans="2:8" ht="12">
      <c r="B17" s="115"/>
      <c r="C17" s="115"/>
      <c r="F17" s="108">
        <f>Расчет!A109</f>
        <v>2</v>
      </c>
      <c r="G17" s="110" t="str">
        <f>Расчет!B109</f>
        <v>Моделирование</v>
      </c>
      <c r="H17" s="109">
        <f>Расчет!C109</f>
        <v>1</v>
      </c>
    </row>
    <row r="18" spans="6:8" ht="12">
      <c r="F18" s="108">
        <f>Расчет!A110</f>
        <v>3</v>
      </c>
      <c r="G18" s="110" t="str">
        <f>Расчет!B110</f>
        <v>Системы счисления</v>
      </c>
      <c r="H18" s="109">
        <f>Расчет!C110</f>
        <v>3</v>
      </c>
    </row>
    <row r="19" spans="6:8" ht="12">
      <c r="F19" s="108">
        <f>Расчет!A111</f>
        <v>4</v>
      </c>
      <c r="G19" s="110" t="str">
        <f>Расчет!B111</f>
        <v>Логика и алгоритмы</v>
      </c>
      <c r="H19" s="109">
        <f>Расчет!C111</f>
        <v>7</v>
      </c>
    </row>
    <row r="20" spans="6:8" ht="12">
      <c r="F20" s="108">
        <f>Расчет!A112</f>
        <v>5</v>
      </c>
      <c r="G20" s="110" t="str">
        <f>Расчет!B112</f>
        <v>Элементы теории алгоритмов</v>
      </c>
      <c r="H20" s="109">
        <f>Расчет!C112</f>
        <v>5</v>
      </c>
    </row>
    <row r="21" spans="6:8" ht="12">
      <c r="F21" s="108">
        <f>Расчет!A113</f>
        <v>6</v>
      </c>
      <c r="G21" s="110" t="str">
        <f>Расчет!B113</f>
        <v>Языки программирования</v>
      </c>
      <c r="H21" s="109">
        <f>Расчет!C113</f>
        <v>4</v>
      </c>
    </row>
    <row r="22" spans="6:8" ht="12">
      <c r="F22" s="108">
        <f>Расчет!A114</f>
        <v>7</v>
      </c>
      <c r="G22" s="110" t="str">
        <f>Расчет!B114</f>
        <v>Архитектура компьютеров и компьютерных сетей.</v>
      </c>
      <c r="H22" s="109">
        <f>Расчет!C114</f>
        <v>1</v>
      </c>
    </row>
    <row r="23" spans="6:8" ht="24">
      <c r="F23" s="108">
        <f>Расчет!A115</f>
        <v>8</v>
      </c>
      <c r="G23" s="110" t="str">
        <f>Расчет!B115</f>
        <v>Технология создания и обработки графической и мультимедийной информации</v>
      </c>
      <c r="H23" s="109">
        <f>Расчет!C115</f>
        <v>1</v>
      </c>
    </row>
    <row r="24" spans="6:8" ht="12">
      <c r="F24" s="108">
        <f>Расчет!A116</f>
        <v>9</v>
      </c>
      <c r="G24" s="110" t="str">
        <f>Расчет!B116</f>
        <v>Обработка числовой информации</v>
      </c>
      <c r="H24" s="109">
        <f>Расчет!C116</f>
        <v>2</v>
      </c>
    </row>
    <row r="25" spans="6:8" ht="12">
      <c r="F25" s="108">
        <f>Расчет!A117</f>
        <v>10</v>
      </c>
      <c r="G25" s="110" t="str">
        <f>Расчет!B117</f>
        <v>Технологии поиска и хранения информации</v>
      </c>
      <c r="H25" s="109">
        <f>Расчет!C117</f>
        <v>1</v>
      </c>
    </row>
    <row r="26" spans="6:8" ht="12">
      <c r="F26" s="108">
        <f>Расчет!A118</f>
        <v>11</v>
      </c>
      <c r="G26" s="110" t="str">
        <f>Расчет!B118</f>
        <v>Телекоммуникационные технологии</v>
      </c>
      <c r="H26" s="109">
        <f>Расчет!C118</f>
        <v>2</v>
      </c>
    </row>
    <row r="34" spans="1:8" ht="24">
      <c r="A34" s="104"/>
      <c r="B34" s="111"/>
      <c r="C34" s="104"/>
      <c r="F34" s="108" t="str">
        <f>Расчет!A123</f>
        <v>№</v>
      </c>
      <c r="G34" s="108" t="str">
        <f>Расчет!B123</f>
        <v>Умения и виды деятельности</v>
      </c>
      <c r="H34" s="108" t="str">
        <f>Расчет!C123</f>
        <v>Кол. заданий</v>
      </c>
    </row>
    <row r="35" spans="6:8" ht="12">
      <c r="F35" s="108">
        <f>Расчет!A124</f>
        <v>1</v>
      </c>
      <c r="G35" s="110" t="str">
        <f>Расчет!B124</f>
        <v>Воспроизведение представлений или знаний</v>
      </c>
      <c r="H35" s="109">
        <f>Расчет!C124</f>
        <v>6</v>
      </c>
    </row>
    <row r="36" spans="6:8" ht="24">
      <c r="F36" s="108">
        <f>Расчет!A125</f>
        <v>2</v>
      </c>
      <c r="G36" s="110" t="str">
        <f>Расчет!B125</f>
        <v>Применение знаний и умений в стандартной ситуации</v>
      </c>
      <c r="H36" s="109">
        <f>Расчет!C125</f>
        <v>17</v>
      </c>
    </row>
    <row r="37" spans="6:8" ht="12">
      <c r="F37" s="108">
        <f>Расчет!A126</f>
        <v>3</v>
      </c>
      <c r="G37" s="110" t="str">
        <f>Расчет!B126</f>
        <v>Применение знаний и умений в новой ситуации</v>
      </c>
      <c r="H37" s="109">
        <f>Расчет!C126</f>
        <v>9</v>
      </c>
    </row>
    <row r="44" spans="6:8" ht="24">
      <c r="F44" s="108" t="str">
        <f>Расчет!A127</f>
        <v>№</v>
      </c>
      <c r="G44" s="108" t="str">
        <f>Расчет!B127</f>
        <v>Типы заданий</v>
      </c>
      <c r="H44" s="108" t="str">
        <f>Расчет!C127</f>
        <v>Кол. заданий</v>
      </c>
    </row>
    <row r="45" spans="6:8" ht="12">
      <c r="F45" s="108">
        <f>Расчет!A128</f>
        <v>1</v>
      </c>
      <c r="G45" s="109" t="str">
        <f>Расчет!B128</f>
        <v>А</v>
      </c>
      <c r="H45" s="108">
        <f>Расчет!C128</f>
        <v>18</v>
      </c>
    </row>
    <row r="46" spans="6:8" ht="12">
      <c r="F46" s="108">
        <f>Расчет!A129</f>
        <v>2</v>
      </c>
      <c r="G46" s="109" t="str">
        <f>Расчет!B129</f>
        <v>В</v>
      </c>
      <c r="H46" s="108">
        <f>Расчет!C129</f>
        <v>10</v>
      </c>
    </row>
    <row r="47" spans="6:8" ht="12">
      <c r="F47" s="108">
        <f>Расчет!A130</f>
        <v>3</v>
      </c>
      <c r="G47" s="109" t="str">
        <f>Расчет!B130</f>
        <v>С</v>
      </c>
      <c r="H47" s="108">
        <f>Расчет!C130</f>
        <v>4</v>
      </c>
    </row>
    <row r="48" ht="12">
      <c r="B48" s="49"/>
    </row>
    <row r="49" ht="12">
      <c r="B49" s="49"/>
    </row>
    <row r="50" ht="12">
      <c r="B50" s="49"/>
    </row>
    <row r="51" ht="12">
      <c r="B51" s="49"/>
    </row>
    <row r="53" spans="6:8" ht="24">
      <c r="F53" s="108" t="str">
        <f>Расчет!A119</f>
        <v>№</v>
      </c>
      <c r="G53" s="108" t="str">
        <f>Расчет!B119</f>
        <v>Уровень сложности заданий</v>
      </c>
      <c r="H53" s="108" t="str">
        <f>Расчет!C119</f>
        <v>Кол. заданий</v>
      </c>
    </row>
    <row r="54" spans="6:8" ht="12">
      <c r="F54" s="108">
        <f>Расчет!A120</f>
        <v>1</v>
      </c>
      <c r="G54" s="112" t="str">
        <f>Расчет!B120</f>
        <v>Базовый</v>
      </c>
      <c r="H54" s="50">
        <f>Расчет!C120</f>
        <v>17</v>
      </c>
    </row>
    <row r="55" spans="6:8" ht="12">
      <c r="F55" s="108">
        <f>Расчет!A121</f>
        <v>2</v>
      </c>
      <c r="G55" s="112" t="str">
        <f>Расчет!B121</f>
        <v>Повышенный</v>
      </c>
      <c r="H55" s="50">
        <f>Расчет!C121</f>
        <v>10</v>
      </c>
    </row>
    <row r="56" spans="6:8" ht="12">
      <c r="F56" s="108">
        <f>Расчет!A122</f>
        <v>3</v>
      </c>
      <c r="G56" s="112" t="str">
        <f>Расчет!B122</f>
        <v>Высокий</v>
      </c>
      <c r="H56" s="50">
        <f>Расчет!C122</f>
        <v>5</v>
      </c>
    </row>
  </sheetData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pane ySplit="3" topLeftCell="BM4" activePane="bottomLeft" state="frozen"/>
      <selection pane="topLeft" activeCell="A1" sqref="A1"/>
      <selection pane="bottomLeft" activeCell="G10" sqref="G10"/>
    </sheetView>
  </sheetViews>
  <sheetFormatPr defaultColWidth="9.00390625" defaultRowHeight="12.75"/>
  <cols>
    <col min="1" max="1" width="17.125" style="56" customWidth="1"/>
    <col min="2" max="2" width="21.625" style="56" customWidth="1"/>
    <col min="3" max="3" width="35.25390625" style="56" bestFit="1" customWidth="1"/>
    <col min="4" max="4" width="30.25390625" style="56" customWidth="1"/>
    <col min="5" max="5" width="28.375" style="56" customWidth="1"/>
    <col min="6" max="6" width="20.25390625" style="56" bestFit="1" customWidth="1"/>
    <col min="7" max="7" width="4.25390625" style="56" bestFit="1" customWidth="1"/>
    <col min="8" max="9" width="3.625" style="56" bestFit="1" customWidth="1"/>
    <col min="10" max="10" width="9.125" style="56" customWidth="1"/>
    <col min="11" max="11" width="45.25390625" style="56" customWidth="1"/>
    <col min="12" max="16384" width="9.125" style="56" customWidth="1"/>
  </cols>
  <sheetData>
    <row r="1" spans="1:9" ht="12.75">
      <c r="A1" s="61" t="s">
        <v>183</v>
      </c>
      <c r="B1" s="55"/>
      <c r="C1" s="55"/>
      <c r="D1" s="55"/>
      <c r="E1" s="55"/>
      <c r="F1" s="55"/>
      <c r="G1" s="55"/>
      <c r="H1" s="55"/>
      <c r="I1" s="55"/>
    </row>
    <row r="2" spans="1:9" ht="11.25">
      <c r="A2" s="120" t="s">
        <v>128</v>
      </c>
      <c r="B2" s="121"/>
      <c r="C2" s="121"/>
      <c r="D2" s="122"/>
      <c r="E2" s="123" t="s">
        <v>180</v>
      </c>
      <c r="F2" s="124"/>
      <c r="G2" s="58"/>
      <c r="H2" s="58"/>
      <c r="I2" s="58"/>
    </row>
    <row r="3" spans="1:9" s="57" customFormat="1" ht="54.75" thickBot="1">
      <c r="A3" s="66" t="s">
        <v>118</v>
      </c>
      <c r="B3" s="65" t="s">
        <v>181</v>
      </c>
      <c r="C3" s="66" t="s">
        <v>134</v>
      </c>
      <c r="D3" s="65" t="s">
        <v>129</v>
      </c>
      <c r="E3" s="66" t="s">
        <v>201</v>
      </c>
      <c r="F3" s="66" t="s">
        <v>131</v>
      </c>
      <c r="G3" s="67" t="s">
        <v>75</v>
      </c>
      <c r="H3" s="67" t="s">
        <v>76</v>
      </c>
      <c r="I3" s="67" t="s">
        <v>77</v>
      </c>
    </row>
    <row r="4" spans="1:9" ht="45">
      <c r="A4" s="125" t="s">
        <v>127</v>
      </c>
      <c r="B4" s="118" t="s">
        <v>133</v>
      </c>
      <c r="C4" s="68" t="s">
        <v>151</v>
      </c>
      <c r="D4" s="69" t="s">
        <v>130</v>
      </c>
      <c r="E4" s="68" t="s">
        <v>55</v>
      </c>
      <c r="F4" s="68" t="s">
        <v>82</v>
      </c>
      <c r="G4" s="70" t="s">
        <v>84</v>
      </c>
      <c r="H4" s="70" t="s">
        <v>80</v>
      </c>
      <c r="I4" s="71">
        <v>1</v>
      </c>
    </row>
    <row r="5" spans="1:9" ht="45">
      <c r="A5" s="126"/>
      <c r="B5" s="128"/>
      <c r="C5" s="62" t="s">
        <v>132</v>
      </c>
      <c r="D5" s="63" t="s">
        <v>135</v>
      </c>
      <c r="E5" s="62" t="s">
        <v>47</v>
      </c>
      <c r="F5" s="62" t="s">
        <v>86</v>
      </c>
      <c r="G5" s="64" t="s">
        <v>87</v>
      </c>
      <c r="H5" s="64" t="s">
        <v>88</v>
      </c>
      <c r="I5" s="72">
        <v>1</v>
      </c>
    </row>
    <row r="6" spans="1:9" ht="45">
      <c r="A6" s="126"/>
      <c r="B6" s="128"/>
      <c r="C6" s="62" t="s">
        <v>132</v>
      </c>
      <c r="D6" s="63" t="s">
        <v>135</v>
      </c>
      <c r="E6" s="62" t="s">
        <v>136</v>
      </c>
      <c r="F6" s="62" t="s">
        <v>78</v>
      </c>
      <c r="G6" s="64" t="s">
        <v>81</v>
      </c>
      <c r="H6" s="64" t="s">
        <v>80</v>
      </c>
      <c r="I6" s="72">
        <v>1</v>
      </c>
    </row>
    <row r="7" spans="1:9" ht="45">
      <c r="A7" s="126"/>
      <c r="B7" s="128"/>
      <c r="C7" s="62" t="s">
        <v>132</v>
      </c>
      <c r="D7" s="63" t="s">
        <v>130</v>
      </c>
      <c r="E7" s="62" t="s">
        <v>46</v>
      </c>
      <c r="F7" s="62" t="s">
        <v>78</v>
      </c>
      <c r="G7" s="64" t="s">
        <v>85</v>
      </c>
      <c r="H7" s="64" t="s">
        <v>80</v>
      </c>
      <c r="I7" s="72">
        <v>1</v>
      </c>
    </row>
    <row r="8" spans="1:9" ht="34.5" thickBot="1">
      <c r="A8" s="126"/>
      <c r="B8" s="119"/>
      <c r="C8" s="73" t="s">
        <v>172</v>
      </c>
      <c r="D8" s="74" t="s">
        <v>173</v>
      </c>
      <c r="E8" s="73" t="s">
        <v>63</v>
      </c>
      <c r="F8" s="73" t="s">
        <v>82</v>
      </c>
      <c r="G8" s="75" t="s">
        <v>90</v>
      </c>
      <c r="H8" s="75" t="s">
        <v>88</v>
      </c>
      <c r="I8" s="76">
        <v>1</v>
      </c>
    </row>
    <row r="9" spans="1:9" ht="57" thickBot="1">
      <c r="A9" s="126"/>
      <c r="B9" s="77" t="s">
        <v>149</v>
      </c>
      <c r="C9" s="78" t="s">
        <v>148</v>
      </c>
      <c r="D9" s="79" t="s">
        <v>150</v>
      </c>
      <c r="E9" s="78" t="s">
        <v>106</v>
      </c>
      <c r="F9" s="78" t="s">
        <v>82</v>
      </c>
      <c r="G9" s="80" t="s">
        <v>107</v>
      </c>
      <c r="H9" s="80" t="s">
        <v>80</v>
      </c>
      <c r="I9" s="81">
        <v>1</v>
      </c>
    </row>
    <row r="10" spans="1:9" ht="45">
      <c r="A10" s="126"/>
      <c r="B10" s="129" t="s">
        <v>126</v>
      </c>
      <c r="C10" s="68" t="s">
        <v>125</v>
      </c>
      <c r="D10" s="69" t="s">
        <v>130</v>
      </c>
      <c r="E10" s="68" t="s">
        <v>48</v>
      </c>
      <c r="F10" s="68" t="s">
        <v>78</v>
      </c>
      <c r="G10" s="70" t="s">
        <v>79</v>
      </c>
      <c r="H10" s="70" t="s">
        <v>80</v>
      </c>
      <c r="I10" s="71">
        <v>1</v>
      </c>
    </row>
    <row r="11" spans="1:9" ht="45">
      <c r="A11" s="126"/>
      <c r="B11" s="130"/>
      <c r="C11" s="62" t="s">
        <v>125</v>
      </c>
      <c r="D11" s="63" t="s">
        <v>130</v>
      </c>
      <c r="E11" s="62" t="s">
        <v>170</v>
      </c>
      <c r="F11" s="62" t="s">
        <v>82</v>
      </c>
      <c r="G11" s="64" t="s">
        <v>89</v>
      </c>
      <c r="H11" s="64" t="s">
        <v>88</v>
      </c>
      <c r="I11" s="72">
        <v>1</v>
      </c>
    </row>
    <row r="12" spans="1:9" ht="57" thickBot="1">
      <c r="A12" s="126"/>
      <c r="B12" s="131"/>
      <c r="C12" s="73" t="s">
        <v>137</v>
      </c>
      <c r="D12" s="74" t="s">
        <v>138</v>
      </c>
      <c r="E12" s="73" t="s">
        <v>49</v>
      </c>
      <c r="F12" s="73" t="s">
        <v>82</v>
      </c>
      <c r="G12" s="75" t="s">
        <v>83</v>
      </c>
      <c r="H12" s="75" t="s">
        <v>80</v>
      </c>
      <c r="I12" s="76">
        <v>1</v>
      </c>
    </row>
    <row r="13" spans="1:9" ht="45">
      <c r="A13" s="126"/>
      <c r="B13" s="118" t="s">
        <v>144</v>
      </c>
      <c r="C13" s="68" t="s">
        <v>145</v>
      </c>
      <c r="D13" s="69" t="s">
        <v>146</v>
      </c>
      <c r="E13" s="68" t="s">
        <v>51</v>
      </c>
      <c r="F13" s="68" t="s">
        <v>86</v>
      </c>
      <c r="G13" s="70" t="s">
        <v>103</v>
      </c>
      <c r="H13" s="70" t="s">
        <v>88</v>
      </c>
      <c r="I13" s="71">
        <v>1</v>
      </c>
    </row>
    <row r="14" spans="1:9" ht="45">
      <c r="A14" s="126"/>
      <c r="B14" s="128"/>
      <c r="C14" s="62" t="s">
        <v>99</v>
      </c>
      <c r="D14" s="63" t="s">
        <v>146</v>
      </c>
      <c r="E14" s="62" t="s">
        <v>52</v>
      </c>
      <c r="F14" s="62" t="s">
        <v>82</v>
      </c>
      <c r="G14" s="64" t="s">
        <v>100</v>
      </c>
      <c r="H14" s="64" t="s">
        <v>80</v>
      </c>
      <c r="I14" s="72">
        <v>1</v>
      </c>
    </row>
    <row r="15" spans="1:9" ht="45">
      <c r="A15" s="126"/>
      <c r="B15" s="128"/>
      <c r="C15" s="62" t="s">
        <v>101</v>
      </c>
      <c r="D15" s="63" t="s">
        <v>147</v>
      </c>
      <c r="E15" s="62" t="s">
        <v>53</v>
      </c>
      <c r="F15" s="62" t="s">
        <v>82</v>
      </c>
      <c r="G15" s="64" t="s">
        <v>102</v>
      </c>
      <c r="H15" s="64" t="s">
        <v>80</v>
      </c>
      <c r="I15" s="72">
        <v>1</v>
      </c>
    </row>
    <row r="16" spans="1:9" ht="45">
      <c r="A16" s="126"/>
      <c r="B16" s="128"/>
      <c r="C16" s="62" t="s">
        <v>145</v>
      </c>
      <c r="D16" s="63" t="s">
        <v>146</v>
      </c>
      <c r="E16" s="62" t="s">
        <v>62</v>
      </c>
      <c r="F16" s="62" t="s">
        <v>86</v>
      </c>
      <c r="G16" s="64" t="s">
        <v>105</v>
      </c>
      <c r="H16" s="64" t="s">
        <v>31</v>
      </c>
      <c r="I16" s="72">
        <v>1</v>
      </c>
    </row>
    <row r="17" spans="1:9" ht="45">
      <c r="A17" s="126"/>
      <c r="B17" s="128"/>
      <c r="C17" s="62" t="s">
        <v>145</v>
      </c>
      <c r="D17" s="63" t="s">
        <v>146</v>
      </c>
      <c r="E17" s="62" t="s">
        <v>62</v>
      </c>
      <c r="F17" s="62" t="s">
        <v>82</v>
      </c>
      <c r="G17" s="64" t="s">
        <v>104</v>
      </c>
      <c r="H17" s="64" t="s">
        <v>88</v>
      </c>
      <c r="I17" s="72">
        <v>1</v>
      </c>
    </row>
    <row r="18" spans="1:9" ht="45">
      <c r="A18" s="126"/>
      <c r="B18" s="128"/>
      <c r="C18" s="62" t="s">
        <v>178</v>
      </c>
      <c r="D18" s="63" t="s">
        <v>130</v>
      </c>
      <c r="E18" s="62" t="s">
        <v>68</v>
      </c>
      <c r="F18" s="62" t="s">
        <v>86</v>
      </c>
      <c r="G18" s="64" t="s">
        <v>35</v>
      </c>
      <c r="H18" s="64" t="s">
        <v>31</v>
      </c>
      <c r="I18" s="72">
        <v>3</v>
      </c>
    </row>
    <row r="19" spans="1:9" ht="45.75" thickBot="1">
      <c r="A19" s="126"/>
      <c r="B19" s="119"/>
      <c r="C19" s="73" t="s">
        <v>143</v>
      </c>
      <c r="D19" s="74" t="s">
        <v>142</v>
      </c>
      <c r="E19" s="73" t="s">
        <v>95</v>
      </c>
      <c r="F19" s="73" t="s">
        <v>86</v>
      </c>
      <c r="G19" s="75" t="s">
        <v>96</v>
      </c>
      <c r="H19" s="75" t="s">
        <v>88</v>
      </c>
      <c r="I19" s="76">
        <v>1</v>
      </c>
    </row>
    <row r="20" spans="1:9" ht="45">
      <c r="A20" s="126"/>
      <c r="B20" s="118" t="s">
        <v>153</v>
      </c>
      <c r="C20" s="68" t="s">
        <v>152</v>
      </c>
      <c r="D20" s="69" t="s">
        <v>130</v>
      </c>
      <c r="E20" s="68" t="s">
        <v>56</v>
      </c>
      <c r="F20" s="68" t="s">
        <v>82</v>
      </c>
      <c r="G20" s="70" t="s">
        <v>92</v>
      </c>
      <c r="H20" s="70" t="s">
        <v>80</v>
      </c>
      <c r="I20" s="71">
        <v>1</v>
      </c>
    </row>
    <row r="21" spans="1:9" ht="45">
      <c r="A21" s="126"/>
      <c r="B21" s="128"/>
      <c r="C21" s="62" t="s">
        <v>152</v>
      </c>
      <c r="D21" s="63" t="s">
        <v>130</v>
      </c>
      <c r="E21" s="62" t="s">
        <v>64</v>
      </c>
      <c r="F21" s="62" t="s">
        <v>82</v>
      </c>
      <c r="G21" s="64" t="s">
        <v>97</v>
      </c>
      <c r="H21" s="64" t="s">
        <v>88</v>
      </c>
      <c r="I21" s="72">
        <v>1</v>
      </c>
    </row>
    <row r="22" spans="1:9" ht="33.75">
      <c r="A22" s="126"/>
      <c r="B22" s="128"/>
      <c r="C22" s="62" t="s">
        <v>152</v>
      </c>
      <c r="D22" s="63" t="s">
        <v>142</v>
      </c>
      <c r="E22" s="62" t="s">
        <v>171</v>
      </c>
      <c r="F22" s="62" t="s">
        <v>82</v>
      </c>
      <c r="G22" s="64" t="s">
        <v>94</v>
      </c>
      <c r="H22" s="64" t="s">
        <v>80</v>
      </c>
      <c r="I22" s="72">
        <v>1</v>
      </c>
    </row>
    <row r="23" spans="1:9" ht="33.75">
      <c r="A23" s="126"/>
      <c r="B23" s="128"/>
      <c r="C23" s="62" t="s">
        <v>168</v>
      </c>
      <c r="D23" s="63" t="s">
        <v>142</v>
      </c>
      <c r="E23" s="62" t="s">
        <v>73</v>
      </c>
      <c r="F23" s="62" t="s">
        <v>86</v>
      </c>
      <c r="G23" s="64" t="s">
        <v>98</v>
      </c>
      <c r="H23" s="64" t="s">
        <v>31</v>
      </c>
      <c r="I23" s="72">
        <v>1</v>
      </c>
    </row>
    <row r="24" spans="1:9" ht="45.75" thickBot="1">
      <c r="A24" s="126"/>
      <c r="B24" s="119"/>
      <c r="C24" s="73" t="s">
        <v>168</v>
      </c>
      <c r="D24" s="74" t="s">
        <v>130</v>
      </c>
      <c r="E24" s="73" t="s">
        <v>70</v>
      </c>
      <c r="F24" s="73" t="s">
        <v>82</v>
      </c>
      <c r="G24" s="75" t="s">
        <v>93</v>
      </c>
      <c r="H24" s="75" t="s">
        <v>80</v>
      </c>
      <c r="I24" s="76">
        <v>1</v>
      </c>
    </row>
    <row r="25" spans="1:9" ht="45">
      <c r="A25" s="126"/>
      <c r="B25" s="118" t="s">
        <v>141</v>
      </c>
      <c r="C25" s="68" t="s">
        <v>140</v>
      </c>
      <c r="D25" s="69" t="s">
        <v>142</v>
      </c>
      <c r="E25" s="68" t="s">
        <v>139</v>
      </c>
      <c r="F25" s="68" t="s">
        <v>82</v>
      </c>
      <c r="G25" s="70" t="s">
        <v>91</v>
      </c>
      <c r="H25" s="70" t="s">
        <v>80</v>
      </c>
      <c r="I25" s="71">
        <v>1</v>
      </c>
    </row>
    <row r="26" spans="1:9" ht="45.75" thickBot="1">
      <c r="A26" s="126"/>
      <c r="B26" s="119"/>
      <c r="C26" s="73" t="s">
        <v>174</v>
      </c>
      <c r="D26" s="74" t="s">
        <v>142</v>
      </c>
      <c r="E26" s="73" t="s">
        <v>116</v>
      </c>
      <c r="F26" s="73" t="s">
        <v>86</v>
      </c>
      <c r="G26" s="75" t="s">
        <v>33</v>
      </c>
      <c r="H26" s="75" t="s">
        <v>88</v>
      </c>
      <c r="I26" s="76">
        <v>3</v>
      </c>
    </row>
    <row r="27" spans="1:9" ht="67.5">
      <c r="A27" s="126"/>
      <c r="B27" s="118" t="s">
        <v>177</v>
      </c>
      <c r="C27" s="68" t="s">
        <v>176</v>
      </c>
      <c r="D27" s="69" t="s">
        <v>179</v>
      </c>
      <c r="E27" s="68" t="s">
        <v>175</v>
      </c>
      <c r="F27" s="68" t="s">
        <v>82</v>
      </c>
      <c r="G27" s="70" t="s">
        <v>34</v>
      </c>
      <c r="H27" s="70" t="s">
        <v>31</v>
      </c>
      <c r="I27" s="71">
        <v>2</v>
      </c>
    </row>
    <row r="28" spans="1:9" ht="68.25" thickBot="1">
      <c r="A28" s="127"/>
      <c r="B28" s="119"/>
      <c r="C28" s="73" t="s">
        <v>176</v>
      </c>
      <c r="D28" s="74" t="s">
        <v>179</v>
      </c>
      <c r="E28" s="73" t="s">
        <v>117</v>
      </c>
      <c r="F28" s="73" t="s">
        <v>86</v>
      </c>
      <c r="G28" s="75" t="s">
        <v>36</v>
      </c>
      <c r="H28" s="75" t="s">
        <v>31</v>
      </c>
      <c r="I28" s="76">
        <v>4</v>
      </c>
    </row>
    <row r="29" spans="1:9" ht="34.5" thickBot="1">
      <c r="A29" s="125" t="s">
        <v>155</v>
      </c>
      <c r="B29" s="77" t="s">
        <v>156</v>
      </c>
      <c r="C29" s="78" t="s">
        <v>154</v>
      </c>
      <c r="D29" s="79" t="s">
        <v>157</v>
      </c>
      <c r="E29" s="78" t="s">
        <v>57</v>
      </c>
      <c r="F29" s="78" t="s">
        <v>78</v>
      </c>
      <c r="G29" s="80" t="s">
        <v>108</v>
      </c>
      <c r="H29" s="80" t="s">
        <v>80</v>
      </c>
      <c r="I29" s="81">
        <v>1</v>
      </c>
    </row>
    <row r="30" spans="1:9" ht="45.75" thickBot="1">
      <c r="A30" s="126"/>
      <c r="B30" s="77" t="s">
        <v>161</v>
      </c>
      <c r="C30" s="78" t="s">
        <v>160</v>
      </c>
      <c r="D30" s="79" t="s">
        <v>162</v>
      </c>
      <c r="E30" s="78" t="s">
        <v>59</v>
      </c>
      <c r="F30" s="78" t="s">
        <v>78</v>
      </c>
      <c r="G30" s="80" t="s">
        <v>109</v>
      </c>
      <c r="H30" s="80" t="s">
        <v>88</v>
      </c>
      <c r="I30" s="81">
        <v>1</v>
      </c>
    </row>
    <row r="31" spans="1:9" ht="33.75">
      <c r="A31" s="126"/>
      <c r="B31" s="118" t="s">
        <v>165</v>
      </c>
      <c r="C31" s="68" t="s">
        <v>163</v>
      </c>
      <c r="D31" s="69" t="s">
        <v>164</v>
      </c>
      <c r="E31" s="68" t="s">
        <v>60</v>
      </c>
      <c r="F31" s="68" t="s">
        <v>78</v>
      </c>
      <c r="G31" s="70" t="s">
        <v>110</v>
      </c>
      <c r="H31" s="70" t="s">
        <v>80</v>
      </c>
      <c r="I31" s="71">
        <v>1</v>
      </c>
    </row>
    <row r="32" spans="1:9" ht="34.5" thickBot="1">
      <c r="A32" s="126"/>
      <c r="B32" s="119"/>
      <c r="C32" s="73" t="s">
        <v>166</v>
      </c>
      <c r="D32" s="74" t="s">
        <v>167</v>
      </c>
      <c r="E32" s="73" t="s">
        <v>61</v>
      </c>
      <c r="F32" s="73" t="s">
        <v>82</v>
      </c>
      <c r="G32" s="75" t="s">
        <v>111</v>
      </c>
      <c r="H32" s="75" t="s">
        <v>80</v>
      </c>
      <c r="I32" s="76">
        <v>1</v>
      </c>
    </row>
    <row r="33" spans="1:9" ht="34.5" thickBot="1">
      <c r="A33" s="126"/>
      <c r="B33" s="77" t="s">
        <v>159</v>
      </c>
      <c r="C33" s="78" t="s">
        <v>158</v>
      </c>
      <c r="D33" s="79" t="s">
        <v>157</v>
      </c>
      <c r="E33" s="78" t="s">
        <v>58</v>
      </c>
      <c r="F33" s="78" t="s">
        <v>82</v>
      </c>
      <c r="G33" s="80" t="s">
        <v>112</v>
      </c>
      <c r="H33" s="80" t="s">
        <v>80</v>
      </c>
      <c r="I33" s="81">
        <v>1</v>
      </c>
    </row>
    <row r="34" spans="1:9" ht="45">
      <c r="A34" s="126"/>
      <c r="B34" s="118" t="s">
        <v>113</v>
      </c>
      <c r="C34" s="68" t="s">
        <v>169</v>
      </c>
      <c r="D34" s="69" t="s">
        <v>157</v>
      </c>
      <c r="E34" s="68" t="s">
        <v>65</v>
      </c>
      <c r="F34" s="68" t="s">
        <v>82</v>
      </c>
      <c r="G34" s="70" t="s">
        <v>114</v>
      </c>
      <c r="H34" s="70" t="s">
        <v>80</v>
      </c>
      <c r="I34" s="71">
        <v>1</v>
      </c>
    </row>
    <row r="35" spans="1:9" ht="34.5" thickBot="1">
      <c r="A35" s="127"/>
      <c r="B35" s="119"/>
      <c r="C35" s="73" t="s">
        <v>169</v>
      </c>
      <c r="D35" s="74" t="s">
        <v>150</v>
      </c>
      <c r="E35" s="73" t="s">
        <v>66</v>
      </c>
      <c r="F35" s="73" t="s">
        <v>86</v>
      </c>
      <c r="G35" s="75" t="s">
        <v>115</v>
      </c>
      <c r="H35" s="75" t="s">
        <v>88</v>
      </c>
      <c r="I35" s="76">
        <v>1</v>
      </c>
    </row>
    <row r="37" ht="11.25">
      <c r="F37" s="59"/>
    </row>
    <row r="38" ht="11.25">
      <c r="F38" s="59"/>
    </row>
    <row r="39" ht="11.25">
      <c r="F39" s="59"/>
    </row>
    <row r="40" ht="11.25">
      <c r="F40" s="60"/>
    </row>
    <row r="41" ht="11.25">
      <c r="F41" s="60"/>
    </row>
    <row r="42" ht="11.25">
      <c r="F42" s="60"/>
    </row>
  </sheetData>
  <mergeCells count="12">
    <mergeCell ref="B25:B26"/>
    <mergeCell ref="B27:B28"/>
    <mergeCell ref="B31:B32"/>
    <mergeCell ref="B34:B35"/>
    <mergeCell ref="A2:D2"/>
    <mergeCell ref="E2:F2"/>
    <mergeCell ref="A4:A28"/>
    <mergeCell ref="A29:A35"/>
    <mergeCell ref="B4:B8"/>
    <mergeCell ref="B10:B12"/>
    <mergeCell ref="B13:B19"/>
    <mergeCell ref="B20:B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mayauuo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</dc:creator>
  <cp:keywords/>
  <dc:description/>
  <cp:lastModifiedBy>ivanov_av</cp:lastModifiedBy>
  <cp:lastPrinted>2009-12-06T08:15:45Z</cp:lastPrinted>
  <dcterms:created xsi:type="dcterms:W3CDTF">2008-11-27T06:41:25Z</dcterms:created>
  <dcterms:modified xsi:type="dcterms:W3CDTF">2010-09-24T07:51:08Z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